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rdk-my.sharepoint.com/personal/timg_dr_dk/Documents/Profil/Desktop/"/>
    </mc:Choice>
  </mc:AlternateContent>
  <xr:revisionPtr revIDLastSave="0" documentId="8_{8E353AD0-8C80-48FB-96D3-B7CE5E3AC6D5}" xr6:coauthVersionLast="46" xr6:coauthVersionMax="46" xr10:uidLastSave="{00000000-0000-0000-0000-000000000000}"/>
  <workbookProtection lockStructure="1"/>
  <bookViews>
    <workbookView xWindow="768" yWindow="768" windowWidth="17280" windowHeight="8964" xr2:uid="{00000000-000D-0000-FFFF-FFFF00000000}"/>
  </bookViews>
  <sheets>
    <sheet name="Forside" sheetId="1" r:id="rId1"/>
    <sheet name="Produktion" sheetId="2" r:id="rId2"/>
    <sheet name="Vejledning" sheetId="6" r:id="rId3"/>
    <sheet name="Stamdata" sheetId="5" r:id="rId4"/>
  </sheets>
  <externalReferences>
    <externalReference r:id="rId5"/>
  </externalReferences>
  <definedNames>
    <definedName name="rEksternIntern">tblEksternIntern[Ekstern/intern]</definedName>
    <definedName name="rEnheder">tblEnheder[Enhed]</definedName>
    <definedName name="rJobkategorier">tblJobkategorier[Jobkategori]</definedName>
    <definedName name="rKanaler">tblKanaler[Kanalnavn]</definedName>
    <definedName name="rKategorier">tblKategorier[Kategori]</definedName>
    <definedName name="rKode">[1]STAM_DATA!$K$2:$K$221</definedName>
    <definedName name="rOrganisationer">tblOrganisationer[ORG_NR]</definedName>
    <definedName name="rUdgiftstyper">tblUdgiftstyper[UDGIFTSTYPE_NR]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" i="2" l="1"/>
  <c r="I18" i="2" l="1"/>
  <c r="I191" i="2" l="1"/>
  <c r="K191" i="2"/>
  <c r="D42" i="1"/>
  <c r="K157" i="2"/>
  <c r="I157" i="2" s="1"/>
  <c r="K160" i="2"/>
  <c r="I160" i="2"/>
  <c r="K159" i="2"/>
  <c r="I159" i="2" s="1"/>
  <c r="K141" i="2"/>
  <c r="I141" i="2" s="1"/>
  <c r="K105" i="2"/>
  <c r="I105" i="2" s="1"/>
  <c r="K102" i="2"/>
  <c r="I102" i="2"/>
  <c r="K98" i="2"/>
  <c r="I98" i="2" s="1"/>
  <c r="K193" i="2"/>
  <c r="I193" i="2" s="1"/>
  <c r="K185" i="2"/>
  <c r="I185" i="2" s="1"/>
  <c r="K174" i="2"/>
  <c r="I174" i="2" s="1"/>
  <c r="K167" i="2"/>
  <c r="I167" i="2" s="1"/>
  <c r="K150" i="2"/>
  <c r="I150" i="2"/>
  <c r="K142" i="2"/>
  <c r="I142" i="2" s="1"/>
  <c r="K127" i="2"/>
  <c r="I127" i="2" s="1"/>
  <c r="K119" i="2"/>
  <c r="I119" i="2" s="1"/>
  <c r="K113" i="2"/>
  <c r="I113" i="2" s="1"/>
  <c r="K100" i="2"/>
  <c r="I100" i="2" s="1"/>
  <c r="I87" i="2"/>
  <c r="K87" i="2" s="1"/>
  <c r="I86" i="2"/>
  <c r="K86" i="2" s="1"/>
  <c r="I85" i="2"/>
  <c r="K85" i="2" s="1"/>
  <c r="I84" i="2"/>
  <c r="K84" i="2" s="1"/>
  <c r="I83" i="2"/>
  <c r="K83" i="2"/>
  <c r="I82" i="2"/>
  <c r="K82" i="2" s="1"/>
  <c r="I81" i="2"/>
  <c r="K81" i="2"/>
  <c r="I75" i="2"/>
  <c r="K75" i="2" s="1"/>
  <c r="I74" i="2"/>
  <c r="K74" i="2" s="1"/>
  <c r="I73" i="2"/>
  <c r="K73" i="2"/>
  <c r="I72" i="2"/>
  <c r="K72" i="2" s="1"/>
  <c r="I71" i="2"/>
  <c r="K71" i="2" s="1"/>
  <c r="I70" i="2"/>
  <c r="K70" i="2" s="1"/>
  <c r="I69" i="2"/>
  <c r="K69" i="2" s="1"/>
  <c r="I68" i="2"/>
  <c r="K68" i="2" s="1"/>
  <c r="I67" i="2"/>
  <c r="K67" i="2" s="1"/>
  <c r="I66" i="2"/>
  <c r="K66" i="2" s="1"/>
  <c r="I60" i="2"/>
  <c r="K60" i="2"/>
  <c r="I59" i="2"/>
  <c r="K59" i="2" s="1"/>
  <c r="I58" i="2"/>
  <c r="K58" i="2"/>
  <c r="I57" i="2"/>
  <c r="K57" i="2"/>
  <c r="I51" i="2"/>
  <c r="K51" i="2"/>
  <c r="I50" i="2"/>
  <c r="K50" i="2"/>
  <c r="I49" i="2"/>
  <c r="K49" i="2"/>
  <c r="I48" i="2"/>
  <c r="K48" i="2"/>
  <c r="I47" i="2"/>
  <c r="K47" i="2"/>
  <c r="I46" i="2"/>
  <c r="K46" i="2"/>
  <c r="K52" i="2" s="1"/>
  <c r="D23" i="1" s="1"/>
  <c r="I40" i="2"/>
  <c r="K40" i="2"/>
  <c r="I39" i="2"/>
  <c r="K39" i="2"/>
  <c r="I38" i="2"/>
  <c r="K38" i="2"/>
  <c r="I37" i="2"/>
  <c r="K37" i="2"/>
  <c r="I36" i="2"/>
  <c r="K36" i="2"/>
  <c r="I35" i="2"/>
  <c r="K35" i="2"/>
  <c r="I34" i="2"/>
  <c r="K34" i="2"/>
  <c r="I33" i="2"/>
  <c r="K33" i="2"/>
  <c r="I32" i="2"/>
  <c r="K32" i="2"/>
  <c r="I31" i="2"/>
  <c r="K31" i="2"/>
  <c r="I30" i="2"/>
  <c r="K30" i="2" s="1"/>
  <c r="I29" i="2"/>
  <c r="K29" i="2" s="1"/>
  <c r="I28" i="2"/>
  <c r="K28" i="2" s="1"/>
  <c r="I22" i="2"/>
  <c r="K22" i="2" s="1"/>
  <c r="I21" i="2"/>
  <c r="K21" i="2" s="1"/>
  <c r="I20" i="2"/>
  <c r="K20" i="2" s="1"/>
  <c r="I19" i="2"/>
  <c r="K19" i="2" s="1"/>
  <c r="K18" i="2"/>
  <c r="I12" i="2"/>
  <c r="K12" i="2" s="1"/>
  <c r="I11" i="2"/>
  <c r="K11" i="2" s="1"/>
  <c r="I10" i="2"/>
  <c r="K10" i="2" s="1"/>
  <c r="I9" i="2"/>
  <c r="K9" i="2" s="1"/>
  <c r="K8" i="2"/>
  <c r="I7" i="2"/>
  <c r="K7" i="2" s="1"/>
  <c r="I6" i="2"/>
  <c r="K6" i="2" s="1"/>
  <c r="B13" i="1"/>
  <c r="K165" i="2"/>
  <c r="I165" i="2" s="1"/>
  <c r="K162" i="2"/>
  <c r="I162" i="2" s="1"/>
  <c r="K173" i="2"/>
  <c r="I173" i="2" s="1"/>
  <c r="K172" i="2"/>
  <c r="I172" i="2" s="1"/>
  <c r="K192" i="2"/>
  <c r="I192" i="2" s="1"/>
  <c r="K181" i="2"/>
  <c r="I181" i="2" s="1"/>
  <c r="K182" i="2"/>
  <c r="I182" i="2" s="1"/>
  <c r="K183" i="2"/>
  <c r="I183" i="2" s="1"/>
  <c r="K184" i="2"/>
  <c r="I184" i="2" s="1"/>
  <c r="K180" i="2"/>
  <c r="I180" i="2" s="1"/>
  <c r="K158" i="2"/>
  <c r="I158" i="2" s="1"/>
  <c r="K161" i="2"/>
  <c r="I161" i="2" s="1"/>
  <c r="K163" i="2"/>
  <c r="I163" i="2" s="1"/>
  <c r="K164" i="2"/>
  <c r="I164" i="2" s="1"/>
  <c r="K166" i="2"/>
  <c r="I166" i="2" s="1"/>
  <c r="K156" i="2"/>
  <c r="I156" i="2" s="1"/>
  <c r="K149" i="2"/>
  <c r="I149" i="2" s="1"/>
  <c r="K148" i="2"/>
  <c r="I148" i="2"/>
  <c r="K137" i="2"/>
  <c r="I137" i="2"/>
  <c r="K138" i="2"/>
  <c r="I138" i="2"/>
  <c r="K139" i="2"/>
  <c r="I139" i="2"/>
  <c r="K140" i="2"/>
  <c r="I140" i="2"/>
  <c r="K136" i="2"/>
  <c r="K128" i="2"/>
  <c r="I128" i="2" s="1"/>
  <c r="K129" i="2"/>
  <c r="I129" i="2" s="1"/>
  <c r="K130" i="2"/>
  <c r="I130" i="2" s="1"/>
  <c r="K126" i="2"/>
  <c r="I126" i="2" s="1"/>
  <c r="K120" i="2"/>
  <c r="I120" i="2" s="1"/>
  <c r="K112" i="2"/>
  <c r="K99" i="2"/>
  <c r="I99" i="2" s="1"/>
  <c r="K101" i="2"/>
  <c r="I101" i="2" s="1"/>
  <c r="K103" i="2"/>
  <c r="I103" i="2"/>
  <c r="K104" i="2"/>
  <c r="I104" i="2" s="1"/>
  <c r="K106" i="2"/>
  <c r="I106" i="2" s="1"/>
  <c r="K97" i="2"/>
  <c r="B828" i="5"/>
  <c r="B827" i="5"/>
  <c r="B826" i="5"/>
  <c r="B825" i="5"/>
  <c r="B824" i="5"/>
  <c r="B823" i="5"/>
  <c r="B822" i="5"/>
  <c r="B821" i="5"/>
  <c r="B820" i="5"/>
  <c r="B819" i="5"/>
  <c r="B818" i="5"/>
  <c r="B817" i="5"/>
  <c r="B816" i="5"/>
  <c r="B815" i="5"/>
  <c r="B814" i="5"/>
  <c r="B813" i="5"/>
  <c r="B812" i="5"/>
  <c r="B811" i="5"/>
  <c r="B810" i="5"/>
  <c r="B809" i="5"/>
  <c r="B808" i="5"/>
  <c r="B807" i="5"/>
  <c r="B806" i="5"/>
  <c r="B805" i="5"/>
  <c r="B804" i="5"/>
  <c r="B803" i="5"/>
  <c r="B802" i="5"/>
  <c r="B801" i="5"/>
  <c r="B800" i="5"/>
  <c r="B799" i="5"/>
  <c r="B798" i="5"/>
  <c r="B797" i="5"/>
  <c r="B796" i="5"/>
  <c r="B795" i="5"/>
  <c r="B794" i="5"/>
  <c r="B793" i="5"/>
  <c r="B792" i="5"/>
  <c r="B791" i="5"/>
  <c r="B790" i="5"/>
  <c r="B789" i="5"/>
  <c r="B788" i="5"/>
  <c r="B787" i="5"/>
  <c r="B786" i="5"/>
  <c r="B785" i="5"/>
  <c r="B784" i="5"/>
  <c r="B783" i="5"/>
  <c r="B782" i="5"/>
  <c r="B781" i="5"/>
  <c r="B780" i="5"/>
  <c r="B779" i="5"/>
  <c r="B778" i="5"/>
  <c r="B777" i="5"/>
  <c r="B776" i="5"/>
  <c r="B775" i="5"/>
  <c r="B774" i="5"/>
  <c r="B773" i="5"/>
  <c r="B772" i="5"/>
  <c r="B771" i="5"/>
  <c r="B770" i="5"/>
  <c r="B769" i="5"/>
  <c r="B768" i="5"/>
  <c r="B767" i="5"/>
  <c r="B766" i="5"/>
  <c r="B765" i="5"/>
  <c r="B764" i="5"/>
  <c r="B763" i="5"/>
  <c r="B762" i="5"/>
  <c r="B761" i="5"/>
  <c r="B760" i="5"/>
  <c r="B759" i="5"/>
  <c r="B758" i="5"/>
  <c r="B757" i="5"/>
  <c r="B756" i="5"/>
  <c r="B755" i="5"/>
  <c r="B754" i="5"/>
  <c r="B753" i="5"/>
  <c r="B752" i="5"/>
  <c r="B751" i="5"/>
  <c r="B750" i="5"/>
  <c r="B749" i="5"/>
  <c r="B748" i="5"/>
  <c r="B747" i="5"/>
  <c r="B746" i="5"/>
  <c r="B745" i="5"/>
  <c r="B744" i="5"/>
  <c r="B743" i="5"/>
  <c r="B742" i="5"/>
  <c r="B741" i="5"/>
  <c r="B740" i="5"/>
  <c r="B739" i="5"/>
  <c r="B738" i="5"/>
  <c r="B737" i="5"/>
  <c r="B736" i="5"/>
  <c r="B735" i="5"/>
  <c r="B734" i="5"/>
  <c r="B733" i="5"/>
  <c r="B732" i="5"/>
  <c r="B731" i="5"/>
  <c r="B730" i="5"/>
  <c r="B729" i="5"/>
  <c r="B728" i="5"/>
  <c r="B727" i="5"/>
  <c r="B726" i="5"/>
  <c r="B725" i="5"/>
  <c r="B724" i="5"/>
  <c r="B723" i="5"/>
  <c r="B722" i="5"/>
  <c r="B721" i="5"/>
  <c r="B720" i="5"/>
  <c r="B719" i="5"/>
  <c r="B718" i="5"/>
  <c r="B717" i="5"/>
  <c r="B716" i="5"/>
  <c r="B715" i="5"/>
  <c r="B714" i="5"/>
  <c r="B713" i="5"/>
  <c r="B712" i="5"/>
  <c r="B711" i="5"/>
  <c r="B710" i="5"/>
  <c r="B709" i="5"/>
  <c r="B708" i="5"/>
  <c r="B707" i="5"/>
  <c r="B706" i="5"/>
  <c r="B705" i="5"/>
  <c r="B704" i="5"/>
  <c r="B703" i="5"/>
  <c r="B702" i="5"/>
  <c r="B701" i="5"/>
  <c r="B700" i="5"/>
  <c r="B699" i="5"/>
  <c r="B698" i="5"/>
  <c r="B697" i="5"/>
  <c r="B696" i="5"/>
  <c r="B695" i="5"/>
  <c r="B694" i="5"/>
  <c r="B693" i="5"/>
  <c r="B692" i="5"/>
  <c r="B691" i="5"/>
  <c r="B690" i="5"/>
  <c r="B689" i="5"/>
  <c r="B688" i="5"/>
  <c r="B687" i="5"/>
  <c r="B686" i="5"/>
  <c r="B685" i="5"/>
  <c r="B684" i="5"/>
  <c r="B683" i="5"/>
  <c r="B682" i="5"/>
  <c r="B681" i="5"/>
  <c r="B680" i="5"/>
  <c r="B679" i="5"/>
  <c r="B678" i="5"/>
  <c r="B677" i="5"/>
  <c r="B676" i="5"/>
  <c r="B675" i="5"/>
  <c r="B674" i="5"/>
  <c r="B673" i="5"/>
  <c r="B672" i="5"/>
  <c r="B671" i="5"/>
  <c r="B670" i="5"/>
  <c r="B669" i="5"/>
  <c r="B668" i="5"/>
  <c r="B667" i="5"/>
  <c r="B666" i="5"/>
  <c r="B665" i="5"/>
  <c r="B664" i="5"/>
  <c r="B663" i="5"/>
  <c r="B662" i="5"/>
  <c r="B661" i="5"/>
  <c r="B660" i="5"/>
  <c r="B659" i="5"/>
  <c r="B658" i="5"/>
  <c r="B657" i="5"/>
  <c r="B656" i="5"/>
  <c r="B655" i="5"/>
  <c r="B654" i="5"/>
  <c r="B653" i="5"/>
  <c r="B652" i="5"/>
  <c r="B651" i="5"/>
  <c r="B650" i="5"/>
  <c r="B649" i="5"/>
  <c r="B648" i="5"/>
  <c r="B647" i="5"/>
  <c r="B646" i="5"/>
  <c r="B645" i="5"/>
  <c r="B644" i="5"/>
  <c r="B643" i="5"/>
  <c r="B642" i="5"/>
  <c r="B641" i="5"/>
  <c r="B640" i="5"/>
  <c r="B639" i="5"/>
  <c r="B638" i="5"/>
  <c r="B637" i="5"/>
  <c r="B636" i="5"/>
  <c r="B635" i="5"/>
  <c r="B634" i="5"/>
  <c r="B633" i="5"/>
  <c r="B632" i="5"/>
  <c r="B631" i="5"/>
  <c r="B630" i="5"/>
  <c r="B629" i="5"/>
  <c r="B628" i="5"/>
  <c r="B627" i="5"/>
  <c r="B626" i="5"/>
  <c r="B625" i="5"/>
  <c r="B624" i="5"/>
  <c r="B623" i="5"/>
  <c r="B622" i="5"/>
  <c r="B621" i="5"/>
  <c r="B620" i="5"/>
  <c r="B619" i="5"/>
  <c r="B618" i="5"/>
  <c r="B617" i="5"/>
  <c r="B616" i="5"/>
  <c r="B615" i="5"/>
  <c r="B614" i="5"/>
  <c r="B613" i="5"/>
  <c r="B612" i="5"/>
  <c r="B611" i="5"/>
  <c r="B610" i="5"/>
  <c r="B609" i="5"/>
  <c r="B608" i="5"/>
  <c r="B607" i="5"/>
  <c r="B606" i="5"/>
  <c r="B605" i="5"/>
  <c r="B604" i="5"/>
  <c r="B603" i="5"/>
  <c r="B602" i="5"/>
  <c r="B601" i="5"/>
  <c r="B600" i="5"/>
  <c r="B599" i="5"/>
  <c r="B598" i="5"/>
  <c r="B597" i="5"/>
  <c r="B596" i="5"/>
  <c r="B595" i="5"/>
  <c r="B594" i="5"/>
  <c r="B593" i="5"/>
  <c r="B592" i="5"/>
  <c r="B591" i="5"/>
  <c r="B590" i="5"/>
  <c r="B589" i="5"/>
  <c r="B588" i="5"/>
  <c r="B587" i="5"/>
  <c r="B586" i="5"/>
  <c r="B585" i="5"/>
  <c r="B584" i="5"/>
  <c r="B583" i="5"/>
  <c r="B582" i="5"/>
  <c r="B581" i="5"/>
  <c r="B580" i="5"/>
  <c r="B579" i="5"/>
  <c r="B578" i="5"/>
  <c r="B577" i="5"/>
  <c r="B576" i="5"/>
  <c r="B575" i="5"/>
  <c r="B574" i="5"/>
  <c r="B573" i="5"/>
  <c r="B572" i="5"/>
  <c r="B571" i="5"/>
  <c r="B570" i="5"/>
  <c r="B569" i="5"/>
  <c r="B568" i="5"/>
  <c r="B567" i="5"/>
  <c r="B566" i="5"/>
  <c r="B565" i="5"/>
  <c r="B564" i="5"/>
  <c r="B563" i="5"/>
  <c r="B562" i="5"/>
  <c r="B561" i="5"/>
  <c r="B560" i="5"/>
  <c r="B559" i="5"/>
  <c r="B558" i="5"/>
  <c r="B557" i="5"/>
  <c r="B556" i="5"/>
  <c r="B555" i="5"/>
  <c r="B554" i="5"/>
  <c r="B553" i="5"/>
  <c r="B552" i="5"/>
  <c r="B551" i="5"/>
  <c r="B550" i="5"/>
  <c r="B549" i="5"/>
  <c r="B548" i="5"/>
  <c r="B547" i="5"/>
  <c r="B546" i="5"/>
  <c r="B545" i="5"/>
  <c r="B544" i="5"/>
  <c r="B543" i="5"/>
  <c r="B542" i="5"/>
  <c r="B541" i="5"/>
  <c r="B540" i="5"/>
  <c r="B539" i="5"/>
  <c r="B538" i="5"/>
  <c r="B537" i="5"/>
  <c r="B536" i="5"/>
  <c r="B535" i="5"/>
  <c r="B534" i="5"/>
  <c r="B533" i="5"/>
  <c r="B532" i="5"/>
  <c r="B531" i="5"/>
  <c r="B530" i="5"/>
  <c r="B529" i="5"/>
  <c r="B528" i="5"/>
  <c r="B527" i="5"/>
  <c r="B526" i="5"/>
  <c r="B525" i="5"/>
  <c r="B524" i="5"/>
  <c r="B523" i="5"/>
  <c r="B522" i="5"/>
  <c r="B521" i="5"/>
  <c r="B520" i="5"/>
  <c r="B519" i="5"/>
  <c r="B518" i="5"/>
  <c r="B517" i="5"/>
  <c r="B516" i="5"/>
  <c r="B515" i="5"/>
  <c r="B514" i="5"/>
  <c r="B513" i="5"/>
  <c r="B512" i="5"/>
  <c r="B511" i="5"/>
  <c r="B510" i="5"/>
  <c r="B509" i="5"/>
  <c r="B508" i="5"/>
  <c r="B507" i="5"/>
  <c r="B506" i="5"/>
  <c r="B505" i="5"/>
  <c r="B504" i="5"/>
  <c r="B503" i="5"/>
  <c r="B502" i="5"/>
  <c r="B501" i="5"/>
  <c r="B500" i="5"/>
  <c r="B499" i="5"/>
  <c r="B498" i="5"/>
  <c r="B497" i="5"/>
  <c r="B496" i="5"/>
  <c r="B495" i="5"/>
  <c r="B494" i="5"/>
  <c r="B493" i="5"/>
  <c r="B492" i="5"/>
  <c r="B491" i="5"/>
  <c r="B490" i="5"/>
  <c r="B489" i="5"/>
  <c r="B488" i="5"/>
  <c r="B487" i="5"/>
  <c r="B486" i="5"/>
  <c r="B485" i="5"/>
  <c r="B484" i="5"/>
  <c r="B483" i="5"/>
  <c r="B482" i="5"/>
  <c r="B481" i="5"/>
  <c r="B480" i="5"/>
  <c r="B479" i="5"/>
  <c r="B478" i="5"/>
  <c r="B477" i="5"/>
  <c r="B476" i="5"/>
  <c r="B475" i="5"/>
  <c r="B474" i="5"/>
  <c r="B473" i="5"/>
  <c r="B472" i="5"/>
  <c r="B471" i="5"/>
  <c r="B470" i="5"/>
  <c r="B469" i="5"/>
  <c r="B468" i="5"/>
  <c r="B467" i="5"/>
  <c r="B466" i="5"/>
  <c r="B465" i="5"/>
  <c r="B464" i="5"/>
  <c r="B463" i="5"/>
  <c r="B462" i="5"/>
  <c r="B461" i="5"/>
  <c r="B460" i="5"/>
  <c r="B459" i="5"/>
  <c r="B458" i="5"/>
  <c r="B457" i="5"/>
  <c r="B456" i="5"/>
  <c r="B455" i="5"/>
  <c r="B454" i="5"/>
  <c r="B453" i="5"/>
  <c r="B452" i="5"/>
  <c r="B451" i="5"/>
  <c r="B450" i="5"/>
  <c r="B449" i="5"/>
  <c r="B448" i="5"/>
  <c r="B447" i="5"/>
  <c r="B446" i="5"/>
  <c r="B445" i="5"/>
  <c r="B444" i="5"/>
  <c r="B443" i="5"/>
  <c r="B442" i="5"/>
  <c r="B441" i="5"/>
  <c r="B440" i="5"/>
  <c r="B439" i="5"/>
  <c r="B438" i="5"/>
  <c r="B437" i="5"/>
  <c r="B436" i="5"/>
  <c r="B435" i="5"/>
  <c r="B434" i="5"/>
  <c r="B433" i="5"/>
  <c r="B432" i="5"/>
  <c r="B431" i="5"/>
  <c r="B430" i="5"/>
  <c r="B429" i="5"/>
  <c r="B428" i="5"/>
  <c r="B427" i="5"/>
  <c r="B426" i="5"/>
  <c r="B425" i="5"/>
  <c r="B424" i="5"/>
  <c r="B423" i="5"/>
  <c r="B422" i="5"/>
  <c r="B421" i="5"/>
  <c r="B420" i="5"/>
  <c r="B419" i="5"/>
  <c r="B418" i="5"/>
  <c r="B417" i="5"/>
  <c r="B416" i="5"/>
  <c r="B415" i="5"/>
  <c r="B414" i="5"/>
  <c r="B413" i="5"/>
  <c r="B412" i="5"/>
  <c r="B411" i="5"/>
  <c r="B410" i="5"/>
  <c r="B409" i="5"/>
  <c r="B408" i="5"/>
  <c r="B407" i="5"/>
  <c r="B406" i="5"/>
  <c r="B405" i="5"/>
  <c r="B404" i="5"/>
  <c r="B403" i="5"/>
  <c r="B402" i="5"/>
  <c r="B401" i="5"/>
  <c r="B400" i="5"/>
  <c r="B399" i="5"/>
  <c r="B398" i="5"/>
  <c r="B397" i="5"/>
  <c r="B396" i="5"/>
  <c r="B395" i="5"/>
  <c r="B394" i="5"/>
  <c r="B393" i="5"/>
  <c r="B392" i="5"/>
  <c r="B391" i="5"/>
  <c r="B390" i="5"/>
  <c r="B389" i="5"/>
  <c r="B388" i="5"/>
  <c r="B387" i="5"/>
  <c r="B386" i="5"/>
  <c r="B385" i="5"/>
  <c r="B384" i="5"/>
  <c r="B383" i="5"/>
  <c r="B382" i="5"/>
  <c r="B381" i="5"/>
  <c r="B380" i="5"/>
  <c r="B379" i="5"/>
  <c r="B378" i="5"/>
  <c r="B377" i="5"/>
  <c r="B376" i="5"/>
  <c r="B375" i="5"/>
  <c r="B374" i="5"/>
  <c r="B373" i="5"/>
  <c r="B372" i="5"/>
  <c r="B371" i="5"/>
  <c r="B370" i="5"/>
  <c r="B369" i="5"/>
  <c r="B368" i="5"/>
  <c r="B367" i="5"/>
  <c r="B366" i="5"/>
  <c r="B365" i="5"/>
  <c r="B364" i="5"/>
  <c r="B363" i="5"/>
  <c r="B362" i="5"/>
  <c r="B361" i="5"/>
  <c r="B360" i="5"/>
  <c r="B359" i="5"/>
  <c r="B358" i="5"/>
  <c r="B357" i="5"/>
  <c r="B356" i="5"/>
  <c r="B355" i="5"/>
  <c r="B354" i="5"/>
  <c r="B353" i="5"/>
  <c r="B352" i="5"/>
  <c r="B351" i="5"/>
  <c r="B350" i="5"/>
  <c r="B349" i="5"/>
  <c r="B348" i="5"/>
  <c r="B347" i="5"/>
  <c r="B346" i="5"/>
  <c r="B345" i="5"/>
  <c r="B344" i="5"/>
  <c r="B343" i="5"/>
  <c r="B342" i="5"/>
  <c r="B341" i="5"/>
  <c r="B340" i="5"/>
  <c r="B339" i="5"/>
  <c r="B338" i="5"/>
  <c r="B337" i="5"/>
  <c r="B336" i="5"/>
  <c r="B335" i="5"/>
  <c r="B334" i="5"/>
  <c r="B333" i="5"/>
  <c r="B332" i="5"/>
  <c r="B331" i="5"/>
  <c r="B330" i="5"/>
  <c r="B329" i="5"/>
  <c r="B328" i="5"/>
  <c r="B327" i="5"/>
  <c r="B326" i="5"/>
  <c r="B325" i="5"/>
  <c r="B324" i="5"/>
  <c r="B323" i="5"/>
  <c r="B322" i="5"/>
  <c r="B321" i="5"/>
  <c r="B320" i="5"/>
  <c r="B319" i="5"/>
  <c r="B318" i="5"/>
  <c r="B317" i="5"/>
  <c r="B316" i="5"/>
  <c r="B315" i="5"/>
  <c r="B314" i="5"/>
  <c r="B313" i="5"/>
  <c r="B312" i="5"/>
  <c r="B311" i="5"/>
  <c r="B310" i="5"/>
  <c r="B309" i="5"/>
  <c r="B308" i="5"/>
  <c r="B307" i="5"/>
  <c r="B306" i="5"/>
  <c r="B305" i="5"/>
  <c r="B304" i="5"/>
  <c r="B303" i="5"/>
  <c r="B302" i="5"/>
  <c r="B301" i="5"/>
  <c r="B300" i="5"/>
  <c r="B299" i="5"/>
  <c r="B298" i="5"/>
  <c r="B297" i="5"/>
  <c r="B296" i="5"/>
  <c r="B295" i="5"/>
  <c r="B294" i="5"/>
  <c r="B293" i="5"/>
  <c r="B292" i="5"/>
  <c r="B291" i="5"/>
  <c r="B290" i="5"/>
  <c r="B289" i="5"/>
  <c r="B288" i="5"/>
  <c r="B287" i="5"/>
  <c r="B286" i="5"/>
  <c r="B285" i="5"/>
  <c r="B284" i="5"/>
  <c r="B283" i="5"/>
  <c r="B282" i="5"/>
  <c r="B281" i="5"/>
  <c r="B280" i="5"/>
  <c r="B279" i="5"/>
  <c r="B278" i="5"/>
  <c r="B277" i="5"/>
  <c r="B276" i="5"/>
  <c r="B275" i="5"/>
  <c r="B274" i="5"/>
  <c r="B273" i="5"/>
  <c r="B272" i="5"/>
  <c r="B271" i="5"/>
  <c r="B270" i="5"/>
  <c r="B269" i="5"/>
  <c r="B268" i="5"/>
  <c r="B267" i="5"/>
  <c r="B266" i="5"/>
  <c r="B265" i="5"/>
  <c r="B264" i="5"/>
  <c r="B263" i="5"/>
  <c r="B262" i="5"/>
  <c r="B261" i="5"/>
  <c r="B260" i="5"/>
  <c r="B259" i="5"/>
  <c r="B258" i="5"/>
  <c r="B257" i="5"/>
  <c r="B256" i="5"/>
  <c r="B255" i="5"/>
  <c r="B254" i="5"/>
  <c r="B253" i="5"/>
  <c r="B252" i="5"/>
  <c r="B251" i="5"/>
  <c r="B250" i="5"/>
  <c r="B249" i="5"/>
  <c r="B248" i="5"/>
  <c r="B247" i="5"/>
  <c r="B246" i="5"/>
  <c r="B245" i="5"/>
  <c r="B244" i="5"/>
  <c r="B243" i="5"/>
  <c r="B242" i="5"/>
  <c r="B241" i="5"/>
  <c r="B240" i="5"/>
  <c r="B239" i="5"/>
  <c r="B238" i="5"/>
  <c r="B237" i="5"/>
  <c r="B236" i="5"/>
  <c r="B235" i="5"/>
  <c r="B234" i="5"/>
  <c r="B233" i="5"/>
  <c r="B232" i="5"/>
  <c r="B231" i="5"/>
  <c r="B230" i="5"/>
  <c r="B229" i="5"/>
  <c r="B228" i="5"/>
  <c r="B227" i="5"/>
  <c r="B226" i="5"/>
  <c r="B225" i="5"/>
  <c r="B224" i="5"/>
  <c r="B223" i="5"/>
  <c r="B222" i="5"/>
  <c r="B221" i="5"/>
  <c r="B220" i="5"/>
  <c r="B219" i="5"/>
  <c r="B218" i="5"/>
  <c r="B217" i="5"/>
  <c r="B216" i="5"/>
  <c r="B215" i="5"/>
  <c r="B214" i="5"/>
  <c r="B213" i="5"/>
  <c r="B212" i="5"/>
  <c r="B211" i="5"/>
  <c r="B210" i="5"/>
  <c r="B209" i="5"/>
  <c r="B208" i="5"/>
  <c r="B207" i="5"/>
  <c r="B206" i="5"/>
  <c r="B205" i="5"/>
  <c r="B204" i="5"/>
  <c r="B203" i="5"/>
  <c r="B202" i="5"/>
  <c r="B201" i="5"/>
  <c r="B200" i="5"/>
  <c r="B199" i="5"/>
  <c r="B198" i="5"/>
  <c r="B197" i="5"/>
  <c r="B196" i="5"/>
  <c r="B195" i="5"/>
  <c r="B194" i="5"/>
  <c r="B193" i="5"/>
  <c r="B192" i="5"/>
  <c r="B191" i="5"/>
  <c r="B190" i="5"/>
  <c r="B189" i="5"/>
  <c r="B188" i="5"/>
  <c r="B187" i="5"/>
  <c r="B186" i="5"/>
  <c r="B185" i="5"/>
  <c r="B184" i="5"/>
  <c r="B183" i="5"/>
  <c r="B182" i="5"/>
  <c r="B181" i="5"/>
  <c r="B180" i="5"/>
  <c r="B179" i="5"/>
  <c r="B178" i="5"/>
  <c r="B177" i="5"/>
  <c r="B176" i="5"/>
  <c r="B175" i="5"/>
  <c r="B174" i="5"/>
  <c r="B173" i="5"/>
  <c r="B172" i="5"/>
  <c r="B171" i="5"/>
  <c r="B170" i="5"/>
  <c r="B169" i="5"/>
  <c r="B168" i="5"/>
  <c r="B167" i="5"/>
  <c r="B166" i="5"/>
  <c r="B165" i="5"/>
  <c r="B164" i="5"/>
  <c r="B163" i="5"/>
  <c r="B162" i="5"/>
  <c r="B161" i="5"/>
  <c r="B160" i="5"/>
  <c r="B159" i="5"/>
  <c r="B158" i="5"/>
  <c r="B157" i="5"/>
  <c r="B156" i="5"/>
  <c r="B155" i="5"/>
  <c r="B154" i="5"/>
  <c r="B153" i="5"/>
  <c r="B152" i="5"/>
  <c r="B151" i="5"/>
  <c r="B150" i="5"/>
  <c r="B149" i="5"/>
  <c r="B148" i="5"/>
  <c r="B147" i="5"/>
  <c r="B146" i="5"/>
  <c r="B145" i="5"/>
  <c r="B144" i="5"/>
  <c r="B143" i="5"/>
  <c r="B142" i="5"/>
  <c r="B141" i="5"/>
  <c r="B140" i="5"/>
  <c r="B139" i="5"/>
  <c r="B138" i="5"/>
  <c r="B137" i="5"/>
  <c r="B136" i="5"/>
  <c r="B135" i="5"/>
  <c r="B134" i="5"/>
  <c r="B133" i="5"/>
  <c r="B132" i="5"/>
  <c r="B131" i="5"/>
  <c r="B130" i="5"/>
  <c r="B129" i="5"/>
  <c r="B128" i="5"/>
  <c r="B127" i="5"/>
  <c r="B126" i="5"/>
  <c r="B125" i="5"/>
  <c r="B124" i="5"/>
  <c r="B123" i="5"/>
  <c r="B122" i="5"/>
  <c r="B121" i="5"/>
  <c r="B120" i="5"/>
  <c r="B119" i="5"/>
  <c r="B118" i="5"/>
  <c r="B117" i="5"/>
  <c r="B116" i="5"/>
  <c r="B115" i="5"/>
  <c r="B114" i="5"/>
  <c r="B113" i="5"/>
  <c r="B112" i="5"/>
  <c r="B111" i="5"/>
  <c r="B110" i="5"/>
  <c r="B109" i="5"/>
  <c r="B108" i="5"/>
  <c r="B107" i="5"/>
  <c r="B106" i="5"/>
  <c r="B105" i="5"/>
  <c r="B104" i="5"/>
  <c r="B103" i="5"/>
  <c r="B102" i="5"/>
  <c r="B101" i="5"/>
  <c r="B100" i="5"/>
  <c r="B99" i="5"/>
  <c r="B98" i="5"/>
  <c r="B97" i="5"/>
  <c r="B96" i="5"/>
  <c r="B95" i="5"/>
  <c r="B94" i="5"/>
  <c r="B93" i="5"/>
  <c r="B92" i="5"/>
  <c r="B91" i="5"/>
  <c r="B90" i="5"/>
  <c r="B89" i="5"/>
  <c r="B88" i="5"/>
  <c r="B87" i="5"/>
  <c r="B86" i="5"/>
  <c r="B85" i="5"/>
  <c r="B84" i="5"/>
  <c r="B83" i="5"/>
  <c r="B82" i="5"/>
  <c r="B81" i="5"/>
  <c r="B80" i="5"/>
  <c r="B79" i="5"/>
  <c r="B78" i="5"/>
  <c r="B77" i="5"/>
  <c r="B76" i="5"/>
  <c r="B75" i="5"/>
  <c r="B74" i="5"/>
  <c r="B73" i="5"/>
  <c r="B72" i="5"/>
  <c r="B71" i="5"/>
  <c r="B70" i="5"/>
  <c r="B69" i="5"/>
  <c r="B68" i="5"/>
  <c r="B67" i="5"/>
  <c r="B66" i="5"/>
  <c r="B65" i="5"/>
  <c r="B64" i="5"/>
  <c r="B63" i="5"/>
  <c r="B62" i="5"/>
  <c r="B61" i="5"/>
  <c r="B60" i="5"/>
  <c r="B59" i="5"/>
  <c r="B58" i="5"/>
  <c r="B57" i="5"/>
  <c r="B56" i="5"/>
  <c r="B55" i="5"/>
  <c r="B54" i="5"/>
  <c r="B53" i="5"/>
  <c r="B52" i="5"/>
  <c r="B51" i="5"/>
  <c r="B50" i="5"/>
  <c r="B49" i="5"/>
  <c r="B48" i="5"/>
  <c r="B47" i="5"/>
  <c r="B46" i="5"/>
  <c r="B45" i="5"/>
  <c r="B44" i="5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B29" i="5"/>
  <c r="B28" i="5"/>
  <c r="B27" i="5"/>
  <c r="B26" i="5"/>
  <c r="B25" i="5"/>
  <c r="B24" i="5"/>
  <c r="B23" i="5"/>
  <c r="B22" i="5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B5" i="5"/>
  <c r="B4" i="5"/>
  <c r="B3" i="5"/>
  <c r="B2" i="5"/>
  <c r="K61" i="2" l="1"/>
  <c r="D24" i="1" s="1"/>
  <c r="K175" i="2"/>
  <c r="D35" i="1" s="1"/>
  <c r="K121" i="2"/>
  <c r="D30" i="1" s="1"/>
  <c r="K143" i="2"/>
  <c r="D32" i="1" s="1"/>
  <c r="K151" i="2"/>
  <c r="D33" i="1" s="1"/>
  <c r="K194" i="2"/>
  <c r="D37" i="1" s="1"/>
  <c r="K131" i="2"/>
  <c r="D31" i="1" s="1"/>
  <c r="I97" i="2"/>
  <c r="K107" i="2"/>
  <c r="K186" i="2"/>
  <c r="D36" i="1" s="1"/>
  <c r="K168" i="2"/>
  <c r="D34" i="1" s="1"/>
  <c r="I112" i="2"/>
  <c r="K114" i="2"/>
  <c r="D29" i="1" s="1"/>
  <c r="K88" i="2"/>
  <c r="D26" i="1" s="1"/>
  <c r="K23" i="2"/>
  <c r="D21" i="1" s="1"/>
  <c r="K13" i="2"/>
  <c r="D20" i="1" s="1"/>
  <c r="K76" i="2"/>
  <c r="D25" i="1" s="1"/>
  <c r="K41" i="2"/>
  <c r="D22" i="1" s="1"/>
  <c r="K197" i="2" l="1"/>
  <c r="D28" i="1"/>
  <c r="D38" i="1" s="1"/>
  <c r="D27" i="1"/>
  <c r="K91" i="2"/>
  <c r="H202" i="2" l="1"/>
  <c r="K202" i="2" s="1"/>
  <c r="H203" i="2" s="1"/>
  <c r="K203" i="2" s="1"/>
  <c r="I203" i="2" s="1"/>
  <c r="D39" i="1"/>
  <c r="I202" i="2"/>
  <c r="K204" i="2"/>
  <c r="D40" i="1" l="1"/>
  <c r="D41" i="1" s="1"/>
  <c r="D43" i="1" s="1"/>
  <c r="B11" i="1" s="1"/>
  <c r="D11" i="1" s="1"/>
  <c r="K208" i="2"/>
  <c r="K212" i="2" s="1"/>
</calcChain>
</file>

<file path=xl/sharedStrings.xml><?xml version="1.0" encoding="utf-8"?>
<sst xmlns="http://schemas.openxmlformats.org/spreadsheetml/2006/main" count="4747" uniqueCount="3341">
  <si>
    <t>DR1</t>
  </si>
  <si>
    <t>Økonom</t>
  </si>
  <si>
    <t>KOMMENTAR</t>
  </si>
  <si>
    <t>UDGIFTSTYPE_NR</t>
  </si>
  <si>
    <t>UDGIFTSTYPE</t>
  </si>
  <si>
    <t>UDGIFTSTYPE_BESK</t>
  </si>
  <si>
    <t>0110</t>
  </si>
  <si>
    <t>Årets licensindtægter</t>
  </si>
  <si>
    <t>0120</t>
  </si>
  <si>
    <t>Rykkergebyrer licensopk.</t>
  </si>
  <si>
    <t>0130</t>
  </si>
  <si>
    <t>Licensindt tidl afskrevet</t>
  </si>
  <si>
    <t>0150</t>
  </si>
  <si>
    <t>Gebyrer SKAT licensopk.</t>
  </si>
  <si>
    <t>0210</t>
  </si>
  <si>
    <t>Tab på licensdebitorer</t>
  </si>
  <si>
    <t>0220</t>
  </si>
  <si>
    <t>Hensæt tab licensdeb</t>
  </si>
  <si>
    <t>0230</t>
  </si>
  <si>
    <t>Afskriv på licensdebitor</t>
  </si>
  <si>
    <t>0310</t>
  </si>
  <si>
    <t>Renteindtægter licendeb</t>
  </si>
  <si>
    <t>0410</t>
  </si>
  <si>
    <t>Licens KM medieforlig</t>
  </si>
  <si>
    <t>0420</t>
  </si>
  <si>
    <t>Øvr. overførsler til KM</t>
  </si>
  <si>
    <t>0430</t>
  </si>
  <si>
    <t>Licens Regionalerne</t>
  </si>
  <si>
    <t>0510</t>
  </si>
  <si>
    <t>Årets overskyd. licens</t>
  </si>
  <si>
    <t>0520</t>
  </si>
  <si>
    <t>Indtf.tidlige års licens</t>
  </si>
  <si>
    <t>1010</t>
  </si>
  <si>
    <t>Produktionstilskud</t>
  </si>
  <si>
    <t>1020</t>
  </si>
  <si>
    <t>Indtægter fra fonde</t>
  </si>
  <si>
    <t>1030</t>
  </si>
  <si>
    <t>Bidrag fra medproducenter</t>
  </si>
  <si>
    <t>1110</t>
  </si>
  <si>
    <t>Salg af programmer</t>
  </si>
  <si>
    <t>1120</t>
  </si>
  <si>
    <t>Salg af sportsrettigheder</t>
  </si>
  <si>
    <t>1130</t>
  </si>
  <si>
    <t>Royaltyindtægter</t>
  </si>
  <si>
    <t>1140</t>
  </si>
  <si>
    <t>Sponsorindtægter</t>
  </si>
  <si>
    <t>1210</t>
  </si>
  <si>
    <t>Indt. kabeldistrution</t>
  </si>
  <si>
    <t>1215</t>
  </si>
  <si>
    <t>Indt. satelitdistribution</t>
  </si>
  <si>
    <t>1220</t>
  </si>
  <si>
    <t>Indt. links og sendenet</t>
  </si>
  <si>
    <t>1230</t>
  </si>
  <si>
    <t>Salg af linjer</t>
  </si>
  <si>
    <t>1240</t>
  </si>
  <si>
    <t>Hostingindtægter</t>
  </si>
  <si>
    <t>1310</t>
  </si>
  <si>
    <t>Udgivelser fra DR-M</t>
  </si>
  <si>
    <t>1311</t>
  </si>
  <si>
    <t>Indtægter Netbutik DBK</t>
  </si>
  <si>
    <t>1312</t>
  </si>
  <si>
    <t>Bibliotekssalg DR M</t>
  </si>
  <si>
    <t>1320</t>
  </si>
  <si>
    <t>Gevinst salg småanskaf.</t>
  </si>
  <si>
    <t>1330</t>
  </si>
  <si>
    <t>Huslejeindtægter</t>
  </si>
  <si>
    <t>1340</t>
  </si>
  <si>
    <t>Parkeringsindtægter</t>
  </si>
  <si>
    <t>1345</t>
  </si>
  <si>
    <t>Udenlandske momsrefusion</t>
  </si>
  <si>
    <t>1350</t>
  </si>
  <si>
    <t>Kantinesalg</t>
  </si>
  <si>
    <t>1360</t>
  </si>
  <si>
    <t>Eksterne facilitetsindt.</t>
  </si>
  <si>
    <t>1370</t>
  </si>
  <si>
    <t>Indtægter pbs gebyr</t>
  </si>
  <si>
    <t>1371</t>
  </si>
  <si>
    <t>Rykkergebyrer licens</t>
  </si>
  <si>
    <t>1400</t>
  </si>
  <si>
    <t>Billetindtægter</t>
  </si>
  <si>
    <t>1410</t>
  </si>
  <si>
    <t>Orkesterindtægter</t>
  </si>
  <si>
    <t>1420</t>
  </si>
  <si>
    <t>Øvr. publikumsindtægter</t>
  </si>
  <si>
    <t>1430</t>
  </si>
  <si>
    <t>Øvrige arrangementer</t>
  </si>
  <si>
    <t>1440</t>
  </si>
  <si>
    <t>Gebyrindt. ved billetsalg</t>
  </si>
  <si>
    <t>1450</t>
  </si>
  <si>
    <t>Indtægter ved barsalg</t>
  </si>
  <si>
    <t>1460</t>
  </si>
  <si>
    <t>Indt. vedr. kontrollører</t>
  </si>
  <si>
    <t>1470</t>
  </si>
  <si>
    <t>Salg af abonnementer</t>
  </si>
  <si>
    <t>1474</t>
  </si>
  <si>
    <t>Gevinst salg imm. anlæg</t>
  </si>
  <si>
    <t>1475</t>
  </si>
  <si>
    <t>Gevinst salg mat. anlæg</t>
  </si>
  <si>
    <t>1510</t>
  </si>
  <si>
    <t>Andre indtægter diverse</t>
  </si>
  <si>
    <t>1610</t>
  </si>
  <si>
    <t>Trykkeriindtægter</t>
  </si>
  <si>
    <t>1710</t>
  </si>
  <si>
    <t>Programhandel intern</t>
  </si>
  <si>
    <t>1711</t>
  </si>
  <si>
    <t>Forventet programhandel</t>
  </si>
  <si>
    <t>1720</t>
  </si>
  <si>
    <t>Basismidler</t>
  </si>
  <si>
    <t>1730</t>
  </si>
  <si>
    <t>Bevillingsindtægter</t>
  </si>
  <si>
    <t>1740</t>
  </si>
  <si>
    <t>Opsparing</t>
  </si>
  <si>
    <t>1750</t>
  </si>
  <si>
    <t>Andre indtægter intern</t>
  </si>
  <si>
    <t>1760</t>
  </si>
  <si>
    <t>Forventede indtægter</t>
  </si>
  <si>
    <t>1810</t>
  </si>
  <si>
    <t>Produktionsydelser indt.</t>
  </si>
  <si>
    <t>1820</t>
  </si>
  <si>
    <t>Mandtimeindtægter</t>
  </si>
  <si>
    <t>1823</t>
  </si>
  <si>
    <t>Overhead indt. afr. tim.</t>
  </si>
  <si>
    <t>1830</t>
  </si>
  <si>
    <t>Materialeindtægter</t>
  </si>
  <si>
    <t>1840</t>
  </si>
  <si>
    <t>Facilitetsindtægter</t>
  </si>
  <si>
    <t>1850</t>
  </si>
  <si>
    <t>Freelanceindtægter</t>
  </si>
  <si>
    <t>2101</t>
  </si>
  <si>
    <t>Køb, leje af program DK</t>
  </si>
  <si>
    <t>2102</t>
  </si>
  <si>
    <t>Køb, leje af program UDL</t>
  </si>
  <si>
    <t>2105</t>
  </si>
  <si>
    <t>Køb musikproduktion DK</t>
  </si>
  <si>
    <t>2106</t>
  </si>
  <si>
    <t>Køb musikproduktion UDL</t>
  </si>
  <si>
    <t>2110</t>
  </si>
  <si>
    <t>Bidrag ifm transmissioner</t>
  </si>
  <si>
    <t>2115</t>
  </si>
  <si>
    <t>Rettigheder</t>
  </si>
  <si>
    <t>2120</t>
  </si>
  <si>
    <t>Afgift Gramex</t>
  </si>
  <si>
    <t>2121</t>
  </si>
  <si>
    <t>Afgift Databasesøgning</t>
  </si>
  <si>
    <t>2123</t>
  </si>
  <si>
    <t>Afgift Koda</t>
  </si>
  <si>
    <t>2124</t>
  </si>
  <si>
    <t>Afgift NCB</t>
  </si>
  <si>
    <t>2125</t>
  </si>
  <si>
    <t>Afgift Ifpi</t>
  </si>
  <si>
    <t>2126</t>
  </si>
  <si>
    <t>Afgifter andre</t>
  </si>
  <si>
    <t>2130</t>
  </si>
  <si>
    <t>Co-prod. bid. entrepr. DK</t>
  </si>
  <si>
    <t>2131</t>
  </si>
  <si>
    <t>Co-prod. bid entrepr. UDL</t>
  </si>
  <si>
    <t>2135</t>
  </si>
  <si>
    <t>Køb medprod. rettighed</t>
  </si>
  <si>
    <t>2190</t>
  </si>
  <si>
    <t>Programhandel, fordeling</t>
  </si>
  <si>
    <t>2195</t>
  </si>
  <si>
    <t>Ændr i indk. programret</t>
  </si>
  <si>
    <t>2198</t>
  </si>
  <si>
    <t>Hensættelser rettigheder</t>
  </si>
  <si>
    <t>2199</t>
  </si>
  <si>
    <t>Rettigheder diverse</t>
  </si>
  <si>
    <t>2201</t>
  </si>
  <si>
    <t>Materialer prod.</t>
  </si>
  <si>
    <t>2205</t>
  </si>
  <si>
    <t>Køb tekniske udstyr DK</t>
  </si>
  <si>
    <t>2206</t>
  </si>
  <si>
    <t>Leje tekniske udstyr DK</t>
  </si>
  <si>
    <t>2207</t>
  </si>
  <si>
    <t>Køb tekniske udstyr UDL</t>
  </si>
  <si>
    <t>2208</t>
  </si>
  <si>
    <t>Leje tekniske udstyr UDL</t>
  </si>
  <si>
    <t>2210</t>
  </si>
  <si>
    <t>Rep. og serv. tek. udstyr</t>
  </si>
  <si>
    <t>2215</t>
  </si>
  <si>
    <t>Varekøb produktion</t>
  </si>
  <si>
    <t>2216</t>
  </si>
  <si>
    <t>Vareleje produktion</t>
  </si>
  <si>
    <t>2217</t>
  </si>
  <si>
    <t>Materialer fra lager</t>
  </si>
  <si>
    <t>2220</t>
  </si>
  <si>
    <t>Filmfremkaldelse mv.</t>
  </si>
  <si>
    <t>2225</t>
  </si>
  <si>
    <t>Køb af digitale medier</t>
  </si>
  <si>
    <t>2230</t>
  </si>
  <si>
    <t>Overspil.kopi.digi medier</t>
  </si>
  <si>
    <t>2235</t>
  </si>
  <si>
    <t>Køb rekvisit, dekoration</t>
  </si>
  <si>
    <t>2236</t>
  </si>
  <si>
    <t>Leje rekvisit, dekoration</t>
  </si>
  <si>
    <t>2237</t>
  </si>
  <si>
    <t>Leje regibiler mv.</t>
  </si>
  <si>
    <t>2245</t>
  </si>
  <si>
    <t>Materialekørsel</t>
  </si>
  <si>
    <t>2250</t>
  </si>
  <si>
    <t>Indir. prod. tekn. omk.</t>
  </si>
  <si>
    <t>2260</t>
  </si>
  <si>
    <t>Kameraudstyr køb, leje</t>
  </si>
  <si>
    <t>2261</t>
  </si>
  <si>
    <t>Lydudstyr køb, leje</t>
  </si>
  <si>
    <t>2262</t>
  </si>
  <si>
    <t>Lys, lamper køb, leje</t>
  </si>
  <si>
    <t>2263</t>
  </si>
  <si>
    <t>Kostume køb, leje</t>
  </si>
  <si>
    <t>2295</t>
  </si>
  <si>
    <t>Ændring egenprod. Prog.</t>
  </si>
  <si>
    <t>2298</t>
  </si>
  <si>
    <t>Hensæt. prod.mat</t>
  </si>
  <si>
    <t>2299</t>
  </si>
  <si>
    <t>Prod. materialer diverse</t>
  </si>
  <si>
    <t>2301</t>
  </si>
  <si>
    <t>Køb prod. faciliteter</t>
  </si>
  <si>
    <t>2302</t>
  </si>
  <si>
    <t>Leje prod. faciliteter</t>
  </si>
  <si>
    <t>2305</t>
  </si>
  <si>
    <t>El vand renovation prod.</t>
  </si>
  <si>
    <t>2310</t>
  </si>
  <si>
    <t>Standplads og kørevej</t>
  </si>
  <si>
    <t>2315</t>
  </si>
  <si>
    <t>Leje location</t>
  </si>
  <si>
    <t>2316</t>
  </si>
  <si>
    <t>Erstatning, rep location</t>
  </si>
  <si>
    <t>2320</t>
  </si>
  <si>
    <t>Leje filmbus</t>
  </si>
  <si>
    <t>2321</t>
  </si>
  <si>
    <t>Leje fly, helikopter prod</t>
  </si>
  <si>
    <t>2325</t>
  </si>
  <si>
    <t>Deltagergeb. og forening</t>
  </si>
  <si>
    <t>2398</t>
  </si>
  <si>
    <t>Hensættelser prod.fac.</t>
  </si>
  <si>
    <t>2399</t>
  </si>
  <si>
    <t>Prod. faciliteter diverse</t>
  </si>
  <si>
    <t>2401</t>
  </si>
  <si>
    <t>Casting</t>
  </si>
  <si>
    <t>2405</t>
  </si>
  <si>
    <t>Stunts</t>
  </si>
  <si>
    <t>2410</t>
  </si>
  <si>
    <t>Grafik</t>
  </si>
  <si>
    <t>2415</t>
  </si>
  <si>
    <t>Tekstning</t>
  </si>
  <si>
    <t>2420</t>
  </si>
  <si>
    <t>Oversættelse og dubbing</t>
  </si>
  <si>
    <t>2425</t>
  </si>
  <si>
    <t>Holdleje DK</t>
  </si>
  <si>
    <t>2430</t>
  </si>
  <si>
    <t>Holdleje UDL</t>
  </si>
  <si>
    <t>2435</t>
  </si>
  <si>
    <t>Vagt ved produktion</t>
  </si>
  <si>
    <t>2440</t>
  </si>
  <si>
    <t>Prod. konsul. og psykolog</t>
  </si>
  <si>
    <t>2498</t>
  </si>
  <si>
    <t>Hensættelse prod.sup</t>
  </si>
  <si>
    <t>2499</t>
  </si>
  <si>
    <t>Produktionssup. diverse</t>
  </si>
  <si>
    <t>2501</t>
  </si>
  <si>
    <t>Linier og Link</t>
  </si>
  <si>
    <t>2505</t>
  </si>
  <si>
    <t>Linier permanente DK</t>
  </si>
  <si>
    <t>2506</t>
  </si>
  <si>
    <t>Linier permanente UDL</t>
  </si>
  <si>
    <t>2510</t>
  </si>
  <si>
    <t>Transmissionslinier UDL</t>
  </si>
  <si>
    <t>2515</t>
  </si>
  <si>
    <t>Sendestationer</t>
  </si>
  <si>
    <t>2525</t>
  </si>
  <si>
    <t>EBU omk. fælles</t>
  </si>
  <si>
    <t>2598</t>
  </si>
  <si>
    <t>Hensæt. link.sendenet</t>
  </si>
  <si>
    <t>2599</t>
  </si>
  <si>
    <t>Links sendenet diverse</t>
  </si>
  <si>
    <t>2601</t>
  </si>
  <si>
    <t>Nyhedsbureau afgift</t>
  </si>
  <si>
    <t>2605</t>
  </si>
  <si>
    <t>Meteorolog afgift</t>
  </si>
  <si>
    <t>2610</t>
  </si>
  <si>
    <t>EBU-EVN afgift</t>
  </si>
  <si>
    <t>2698</t>
  </si>
  <si>
    <t>Hensættelser afgifter</t>
  </si>
  <si>
    <t>2699</t>
  </si>
  <si>
    <t>Afgifter bureauer diverse</t>
  </si>
  <si>
    <t>2701</t>
  </si>
  <si>
    <t>Præmier</t>
  </si>
  <si>
    <t>2702</t>
  </si>
  <si>
    <t>Præmieafgift</t>
  </si>
  <si>
    <t>2703</t>
  </si>
  <si>
    <t>"Tak for hjælpen" omk.</t>
  </si>
  <si>
    <t>2705</t>
  </si>
  <si>
    <t>Billetgebyrer</t>
  </si>
  <si>
    <t>2710</t>
  </si>
  <si>
    <t>Entre og tilm. mv.</t>
  </si>
  <si>
    <t>2750</t>
  </si>
  <si>
    <t>Udviklingspulje</t>
  </si>
  <si>
    <t>2755</t>
  </si>
  <si>
    <t>Diverse puljer</t>
  </si>
  <si>
    <t>2790</t>
  </si>
  <si>
    <t>Kontantrabatter</t>
  </si>
  <si>
    <t>2798</t>
  </si>
  <si>
    <t>Hensættelse div. prod.</t>
  </si>
  <si>
    <t>2799</t>
  </si>
  <si>
    <t>Prod.omk. diverse</t>
  </si>
  <si>
    <t>2901</t>
  </si>
  <si>
    <t>Varekøb til biblioteker</t>
  </si>
  <si>
    <t>2902</t>
  </si>
  <si>
    <t>Varekøb til Netbutikken</t>
  </si>
  <si>
    <t>2903</t>
  </si>
  <si>
    <t>Varekøb DR-Butikken</t>
  </si>
  <si>
    <t>2910</t>
  </si>
  <si>
    <t>Annoncering</t>
  </si>
  <si>
    <t>2920</t>
  </si>
  <si>
    <t>Layout og koncept</t>
  </si>
  <si>
    <t>2921</t>
  </si>
  <si>
    <t>2922</t>
  </si>
  <si>
    <t>Illustrationer og foto</t>
  </si>
  <si>
    <t>2923</t>
  </si>
  <si>
    <t>Research og forarbejde</t>
  </si>
  <si>
    <t>2930</t>
  </si>
  <si>
    <t>Udgivelsesaftaler</t>
  </si>
  <si>
    <t>2931</t>
  </si>
  <si>
    <t>Leveranceaftaler</t>
  </si>
  <si>
    <t>2940</t>
  </si>
  <si>
    <t>Vareomk. bar</t>
  </si>
  <si>
    <t>2941</t>
  </si>
  <si>
    <t>Tjener bar</t>
  </si>
  <si>
    <t>2995</t>
  </si>
  <si>
    <t>Ændr. lagre af handelsv</t>
  </si>
  <si>
    <t>2998</t>
  </si>
  <si>
    <t>Hensæt vareforb ikke p.</t>
  </si>
  <si>
    <t>2999</t>
  </si>
  <si>
    <t>Vareforb ikke p.diverse</t>
  </si>
  <si>
    <t>3101</t>
  </si>
  <si>
    <t>Kontorartikler</t>
  </si>
  <si>
    <t>3103</t>
  </si>
  <si>
    <t>Porto</t>
  </si>
  <si>
    <t>3104</t>
  </si>
  <si>
    <t>Gebyrer diverse</t>
  </si>
  <si>
    <t>3107</t>
  </si>
  <si>
    <t>Trykning</t>
  </si>
  <si>
    <t>3110</t>
  </si>
  <si>
    <t>Køb og vedl. kontorinv</t>
  </si>
  <si>
    <t>3111</t>
  </si>
  <si>
    <t>Aviser PRIVAT</t>
  </si>
  <si>
    <t>3112</t>
  </si>
  <si>
    <t>Tidsskrifter PRIVAT</t>
  </si>
  <si>
    <t>3113</t>
  </si>
  <si>
    <t>Avis og tidsskrif. PRIVAT</t>
  </si>
  <si>
    <t>3114</t>
  </si>
  <si>
    <t>Aviser DR</t>
  </si>
  <si>
    <t>3115</t>
  </si>
  <si>
    <t>Tidsskrifter DR</t>
  </si>
  <si>
    <t>3116</t>
  </si>
  <si>
    <t>Aviser og tidsskrifter DR</t>
  </si>
  <si>
    <t>3119</t>
  </si>
  <si>
    <t>Abonnementer</t>
  </si>
  <si>
    <t>3120</t>
  </si>
  <si>
    <t>Køb af bøger</t>
  </si>
  <si>
    <t>3130</t>
  </si>
  <si>
    <t>Ekstern repræsentation</t>
  </si>
  <si>
    <t>3149</t>
  </si>
  <si>
    <t>Kontorhold diverse</t>
  </si>
  <si>
    <t>3150</t>
  </si>
  <si>
    <t>IT-hardware køb</t>
  </si>
  <si>
    <t>3151</t>
  </si>
  <si>
    <t>IT-hardware leasing</t>
  </si>
  <si>
    <t>3152</t>
  </si>
  <si>
    <t>IT-software køb</t>
  </si>
  <si>
    <t>3153</t>
  </si>
  <si>
    <t>IT-software leasing</t>
  </si>
  <si>
    <t>3155</t>
  </si>
  <si>
    <t>Køb bærbare og tablets</t>
  </si>
  <si>
    <t>3160</t>
  </si>
  <si>
    <t>IT-ydelser</t>
  </si>
  <si>
    <t>3198</t>
  </si>
  <si>
    <t>Hensættelse kontor og it</t>
  </si>
  <si>
    <t>3199</t>
  </si>
  <si>
    <t>IT diverse</t>
  </si>
  <si>
    <t>3201</t>
  </si>
  <si>
    <t>Køb til kiosken</t>
  </si>
  <si>
    <t>3202</t>
  </si>
  <si>
    <t>Køb til kantinen</t>
  </si>
  <si>
    <t>3203</t>
  </si>
  <si>
    <t>Udliciterede kantiner</t>
  </si>
  <si>
    <t>3208</t>
  </si>
  <si>
    <t>Mødefort fagligt uf. DR</t>
  </si>
  <si>
    <t>3209</t>
  </si>
  <si>
    <t>Mødefort faglift indhold</t>
  </si>
  <si>
    <t>3210</t>
  </si>
  <si>
    <t>Fortæringsomkostninger</t>
  </si>
  <si>
    <t>3211</t>
  </si>
  <si>
    <t>Fortæring ifm produktion</t>
  </si>
  <si>
    <t>3212</t>
  </si>
  <si>
    <t>Arbejdstøj, briller mv.</t>
  </si>
  <si>
    <t>3213</t>
  </si>
  <si>
    <t>Læge tandlæg psykolog</t>
  </si>
  <si>
    <t>3215</t>
  </si>
  <si>
    <t>Rejselegater</t>
  </si>
  <si>
    <t>3216</t>
  </si>
  <si>
    <t>Diverse tilskud mv.</t>
  </si>
  <si>
    <t>3220</t>
  </si>
  <si>
    <t>Flytte og boliggodtg.</t>
  </si>
  <si>
    <t>3225</t>
  </si>
  <si>
    <t>Foreninger</t>
  </si>
  <si>
    <t>3226</t>
  </si>
  <si>
    <t>Seminaromkostninger</t>
  </si>
  <si>
    <t>3227</t>
  </si>
  <si>
    <t>Kursusafgift</t>
  </si>
  <si>
    <t>3229</t>
  </si>
  <si>
    <t>Boligtjenestetelefoner</t>
  </si>
  <si>
    <t>3230</t>
  </si>
  <si>
    <t>ADSL, PC-teleomkostninger</t>
  </si>
  <si>
    <t>3235</t>
  </si>
  <si>
    <t>Personalepleje</t>
  </si>
  <si>
    <t>3240</t>
  </si>
  <si>
    <t>Kabel-TV</t>
  </si>
  <si>
    <t>3250</t>
  </si>
  <si>
    <t>Stillingsannoncering</t>
  </si>
  <si>
    <t>3251</t>
  </si>
  <si>
    <t>Rekruttering</t>
  </si>
  <si>
    <t>3298</t>
  </si>
  <si>
    <t>Hensæt. pers.rel. omk</t>
  </si>
  <si>
    <t>3299</t>
  </si>
  <si>
    <t>Personalere. omk. diverse</t>
  </si>
  <si>
    <t>3301</t>
  </si>
  <si>
    <t>Transportomk. fly</t>
  </si>
  <si>
    <t>3302</t>
  </si>
  <si>
    <t>Transportomk. tog</t>
  </si>
  <si>
    <t>3303</t>
  </si>
  <si>
    <t>Transportomk. øvrig</t>
  </si>
  <si>
    <t>3310</t>
  </si>
  <si>
    <t>Opholdsomk. DK</t>
  </si>
  <si>
    <t>3311</t>
  </si>
  <si>
    <t>Opholdsomk. UDL</t>
  </si>
  <si>
    <t>3320</t>
  </si>
  <si>
    <t>Fortæring rejser DK</t>
  </si>
  <si>
    <t>3321</t>
  </si>
  <si>
    <t>Fortæring rejser UDL</t>
  </si>
  <si>
    <t>3324</t>
  </si>
  <si>
    <t>Diæter</t>
  </si>
  <si>
    <t>3325</t>
  </si>
  <si>
    <t>Skattefri kørselsgodtg.</t>
  </si>
  <si>
    <t>3330</t>
  </si>
  <si>
    <t>Rejseforsikring</t>
  </si>
  <si>
    <t>3331</t>
  </si>
  <si>
    <t>Færge og broafgift</t>
  </si>
  <si>
    <t>3332</t>
  </si>
  <si>
    <t>Taxakørsel</t>
  </si>
  <si>
    <t>3349</t>
  </si>
  <si>
    <t>Rejser øvrige</t>
  </si>
  <si>
    <t>3350</t>
  </si>
  <si>
    <t>Bilskader</t>
  </si>
  <si>
    <t>3351</t>
  </si>
  <si>
    <t>Bilomkostninger</t>
  </si>
  <si>
    <t>3352</t>
  </si>
  <si>
    <t>Rep. og vedl. af biler</t>
  </si>
  <si>
    <t>3355</t>
  </si>
  <si>
    <t>Parkeringsomkostninger</t>
  </si>
  <si>
    <t>3356</t>
  </si>
  <si>
    <t>Brændstof</t>
  </si>
  <si>
    <t>3357</t>
  </si>
  <si>
    <t>Afgifter og forsik. bil</t>
  </si>
  <si>
    <t>3360</t>
  </si>
  <si>
    <t>Leje af transportmidler</t>
  </si>
  <si>
    <t>3361</t>
  </si>
  <si>
    <t>Drift af truck</t>
  </si>
  <si>
    <t>3363</t>
  </si>
  <si>
    <t>Leasing af biler</t>
  </si>
  <si>
    <t>3365</t>
  </si>
  <si>
    <t>Redningskorps</t>
  </si>
  <si>
    <t>3370</t>
  </si>
  <si>
    <t>Kørselsord. skæve tider</t>
  </si>
  <si>
    <t>3371</t>
  </si>
  <si>
    <t>Fragt</t>
  </si>
  <si>
    <t>3398</t>
  </si>
  <si>
    <t>Hensæt rejser og transp.</t>
  </si>
  <si>
    <t>3399</t>
  </si>
  <si>
    <t>Rejser og transport div.</t>
  </si>
  <si>
    <t>3401</t>
  </si>
  <si>
    <t>Køb af telefoner</t>
  </si>
  <si>
    <t>3402</t>
  </si>
  <si>
    <t>Forbrug telefoni mv.</t>
  </si>
  <si>
    <t>3403</t>
  </si>
  <si>
    <t>Korrespondenttelefoner</t>
  </si>
  <si>
    <t>3410</t>
  </si>
  <si>
    <t>Abonnementer telefoni</t>
  </si>
  <si>
    <t>3448</t>
  </si>
  <si>
    <t>Hensættelse kommunika.</t>
  </si>
  <si>
    <t>3449</t>
  </si>
  <si>
    <t>Kommunikation diverse</t>
  </si>
  <si>
    <t>3450</t>
  </si>
  <si>
    <t>PR-artikler</t>
  </si>
  <si>
    <t>3451</t>
  </si>
  <si>
    <t>Reklamer og kampagner</t>
  </si>
  <si>
    <t>3452</t>
  </si>
  <si>
    <t>Seer- og Lytterundersøg.</t>
  </si>
  <si>
    <t>3453</t>
  </si>
  <si>
    <t>Presseklip</t>
  </si>
  <si>
    <t>3460</t>
  </si>
  <si>
    <t>Repræs. mængdekøb</t>
  </si>
  <si>
    <t>3465</t>
  </si>
  <si>
    <t>Gaver og priser</t>
  </si>
  <si>
    <t>3498</t>
  </si>
  <si>
    <t>Hensættelse reklame</t>
  </si>
  <si>
    <t>3499</t>
  </si>
  <si>
    <t>Reklame diverse</t>
  </si>
  <si>
    <t>3501</t>
  </si>
  <si>
    <t>Ledelseskonsulenter</t>
  </si>
  <si>
    <t>3502</t>
  </si>
  <si>
    <t>IT-Konsulenter</t>
  </si>
  <si>
    <t>3503</t>
  </si>
  <si>
    <t>Arbejdsmiljøkonsulent</t>
  </si>
  <si>
    <t>3509</t>
  </si>
  <si>
    <t>Diverse konsulenter</t>
  </si>
  <si>
    <t>3515</t>
  </si>
  <si>
    <t>Revisionshonorar</t>
  </si>
  <si>
    <t>3520</t>
  </si>
  <si>
    <t>Advokatsalær</t>
  </si>
  <si>
    <t>3521</t>
  </si>
  <si>
    <t>Retsgebyr</t>
  </si>
  <si>
    <t>3522</t>
  </si>
  <si>
    <t>Pådømte omkostninger</t>
  </si>
  <si>
    <t>3598</t>
  </si>
  <si>
    <t>Hensættelse kon og råd</t>
  </si>
  <si>
    <t>3599</t>
  </si>
  <si>
    <t>Konsul og råd diverse</t>
  </si>
  <si>
    <t>3601</t>
  </si>
  <si>
    <t>Husleje</t>
  </si>
  <si>
    <t>3602</t>
  </si>
  <si>
    <t>Leje af parkeringspladser</t>
  </si>
  <si>
    <t>3605</t>
  </si>
  <si>
    <t>Energiomkostninger</t>
  </si>
  <si>
    <t>3606</t>
  </si>
  <si>
    <t>Off. skatter og afgifter</t>
  </si>
  <si>
    <t>3607</t>
  </si>
  <si>
    <t>Ejendomsskatter</t>
  </si>
  <si>
    <t>3608</t>
  </si>
  <si>
    <t>Forsikringer</t>
  </si>
  <si>
    <t>3620</t>
  </si>
  <si>
    <t>Renovationsomkostninger</t>
  </si>
  <si>
    <t>3621</t>
  </si>
  <si>
    <t>Vask</t>
  </si>
  <si>
    <t>3622</t>
  </si>
  <si>
    <t>Renholdelsesartikler</t>
  </si>
  <si>
    <t>3623</t>
  </si>
  <si>
    <t>Ekstra rengøring</t>
  </si>
  <si>
    <t>3625</t>
  </si>
  <si>
    <t>Bygninger og terræn</t>
  </si>
  <si>
    <t>3626</t>
  </si>
  <si>
    <t>Renhold</t>
  </si>
  <si>
    <t>3627</t>
  </si>
  <si>
    <t>Arealforvaltning</t>
  </si>
  <si>
    <t>3630</t>
  </si>
  <si>
    <t>Indvendig bygningsrenhold</t>
  </si>
  <si>
    <t>3631</t>
  </si>
  <si>
    <t>Indvendig bygningsvedlige</t>
  </si>
  <si>
    <t>3632</t>
  </si>
  <si>
    <t>Terrænrenholdelse</t>
  </si>
  <si>
    <t>3633</t>
  </si>
  <si>
    <t>Terrænvedligeholdelse</t>
  </si>
  <si>
    <t>3634</t>
  </si>
  <si>
    <t>Udvendig bygningsrenhold.</t>
  </si>
  <si>
    <t>3635</t>
  </si>
  <si>
    <t>Udvendig bygningsvedligeh</t>
  </si>
  <si>
    <t>3636</t>
  </si>
  <si>
    <t>Skadedyrsbekæmpelse</t>
  </si>
  <si>
    <t>3640</t>
  </si>
  <si>
    <t>Flytning</t>
  </si>
  <si>
    <t>3641</t>
  </si>
  <si>
    <t>Distribution og officesup</t>
  </si>
  <si>
    <t>3642</t>
  </si>
  <si>
    <t>Serviceportal</t>
  </si>
  <si>
    <t>3643</t>
  </si>
  <si>
    <t>Foyerservice</t>
  </si>
  <si>
    <t>3645</t>
  </si>
  <si>
    <t>Vedligeholdelsesmat.</t>
  </si>
  <si>
    <t>3646</t>
  </si>
  <si>
    <t>Serviceabonnementer</t>
  </si>
  <si>
    <t>3647</t>
  </si>
  <si>
    <t>Drift parkeringspladser</t>
  </si>
  <si>
    <t>3648</t>
  </si>
  <si>
    <t>Vagt</t>
  </si>
  <si>
    <t>3649</t>
  </si>
  <si>
    <t>Reception og omstilling</t>
  </si>
  <si>
    <t>3650</t>
  </si>
  <si>
    <t>Vedligeh. af maskiner</t>
  </si>
  <si>
    <t>3651</t>
  </si>
  <si>
    <t>Anden vedligeholdelse</t>
  </si>
  <si>
    <t>3655</t>
  </si>
  <si>
    <t>Rådgiverh. vedr byg.vedl</t>
  </si>
  <si>
    <t>3656</t>
  </si>
  <si>
    <t>Ejendomsdriftskonsulenter</t>
  </si>
  <si>
    <t>3660</t>
  </si>
  <si>
    <t>Erstatninger</t>
  </si>
  <si>
    <t>3670</t>
  </si>
  <si>
    <t>Anlægsanskaf. u.kr 50000</t>
  </si>
  <si>
    <t>3674</t>
  </si>
  <si>
    <t>Tab salg imm. anlæg</t>
  </si>
  <si>
    <t>3675</t>
  </si>
  <si>
    <t>Tab salg mat. anlæg</t>
  </si>
  <si>
    <t>3690</t>
  </si>
  <si>
    <t>Aktiveret IPO</t>
  </si>
  <si>
    <t>3691</t>
  </si>
  <si>
    <t>IPO på aktiverede timer</t>
  </si>
  <si>
    <t>3698</t>
  </si>
  <si>
    <t>Hensættelse bygningsomk.</t>
  </si>
  <si>
    <t>3699</t>
  </si>
  <si>
    <t>Bygningsomk. diverse</t>
  </si>
  <si>
    <t>3701</t>
  </si>
  <si>
    <t>Tab på debitorer</t>
  </si>
  <si>
    <t>3702</t>
  </si>
  <si>
    <t>Hens. tab på debitorer</t>
  </si>
  <si>
    <t>3703</t>
  </si>
  <si>
    <t>Tab på andre tilgodeh.</t>
  </si>
  <si>
    <t>3705</t>
  </si>
  <si>
    <t>Hensæt. til retssager</t>
  </si>
  <si>
    <t>3799</t>
  </si>
  <si>
    <t>Hensættelser diverse</t>
  </si>
  <si>
    <t>4101</t>
  </si>
  <si>
    <t>Månedsløn fastansatte</t>
  </si>
  <si>
    <t>4105</t>
  </si>
  <si>
    <t>Refusion flex og skåne</t>
  </si>
  <si>
    <t>4106</t>
  </si>
  <si>
    <t>Refusioner AER, VEU</t>
  </si>
  <si>
    <t>4107</t>
  </si>
  <si>
    <t>Ekstern lønrefusion</t>
  </si>
  <si>
    <t>4108</t>
  </si>
  <si>
    <t>Intern lønrefusion</t>
  </si>
  <si>
    <t>4109</t>
  </si>
  <si>
    <t>Tab af erhvervsevne</t>
  </si>
  <si>
    <t>4110</t>
  </si>
  <si>
    <t>Pension fastansatte</t>
  </si>
  <si>
    <t>4111</t>
  </si>
  <si>
    <t>Gruppeliv a indkomst</t>
  </si>
  <si>
    <t>4115</t>
  </si>
  <si>
    <t>ATP fastsansatte</t>
  </si>
  <si>
    <t>4120</t>
  </si>
  <si>
    <t>Ferietillæg fastansatte</t>
  </si>
  <si>
    <t>4125</t>
  </si>
  <si>
    <t>Ulempebet. fastsansatte</t>
  </si>
  <si>
    <t>4130</t>
  </si>
  <si>
    <t>Feriegodtg. fastansatte</t>
  </si>
  <si>
    <t>4135</t>
  </si>
  <si>
    <t>DJ-kørselsord. fastsans.</t>
  </si>
  <si>
    <t>4136</t>
  </si>
  <si>
    <t>Overarbejde fastansatte</t>
  </si>
  <si>
    <t>4137</t>
  </si>
  <si>
    <t>Engangsvederl fastansatte</t>
  </si>
  <si>
    <t>4138</t>
  </si>
  <si>
    <t>Udl rejsetil. fastansatte</t>
  </si>
  <si>
    <t>4139</t>
  </si>
  <si>
    <t>Sabbatydelse fastansatte</t>
  </si>
  <si>
    <t>4150</t>
  </si>
  <si>
    <t>Løn elever og praktik.</t>
  </si>
  <si>
    <t>4151</t>
  </si>
  <si>
    <t>Honorar best. og udvalg</t>
  </si>
  <si>
    <t>4161</t>
  </si>
  <si>
    <t>Jubilæumsgratiale</t>
  </si>
  <si>
    <t>4162</t>
  </si>
  <si>
    <t>Bonus</t>
  </si>
  <si>
    <t>4198</t>
  </si>
  <si>
    <t>Hensættelser månedsløn</t>
  </si>
  <si>
    <t>4201</t>
  </si>
  <si>
    <t>Månedsløn TBA-ansatte</t>
  </si>
  <si>
    <t>4210</t>
  </si>
  <si>
    <t>Pension TBA-ansatte</t>
  </si>
  <si>
    <t>4215</t>
  </si>
  <si>
    <t>ATP TBA-ansatte</t>
  </si>
  <si>
    <t>4220</t>
  </si>
  <si>
    <t>Ferietillæg TBA-ansatte</t>
  </si>
  <si>
    <t>4225</t>
  </si>
  <si>
    <t>Ulempebetaling TBA</t>
  </si>
  <si>
    <t>4230</t>
  </si>
  <si>
    <t>Feriegodtgørelse TBA</t>
  </si>
  <si>
    <t>4235</t>
  </si>
  <si>
    <t>DJ-kørselsordning TBA</t>
  </si>
  <si>
    <t>4236</t>
  </si>
  <si>
    <t>Overarbejdstillæg TBA</t>
  </si>
  <si>
    <t>4237</t>
  </si>
  <si>
    <t>Engangsvederlag TBA</t>
  </si>
  <si>
    <t>4238</t>
  </si>
  <si>
    <t>Udlandsrejsetillæg TBA</t>
  </si>
  <si>
    <t>4239</t>
  </si>
  <si>
    <t>Sabbatydelse TBA-ansatte</t>
  </si>
  <si>
    <t>4251</t>
  </si>
  <si>
    <t>Timeløn timelønsansatte</t>
  </si>
  <si>
    <t>4255</t>
  </si>
  <si>
    <t>ATP timelønnede</t>
  </si>
  <si>
    <t>4260</t>
  </si>
  <si>
    <t>Feriegodtgør. timeløn.</t>
  </si>
  <si>
    <t>4265</t>
  </si>
  <si>
    <t>Kørselsordning timeløn</t>
  </si>
  <si>
    <t>4266</t>
  </si>
  <si>
    <t>Overarbejdstil. timeløn</t>
  </si>
  <si>
    <t>4280</t>
  </si>
  <si>
    <t>Barselsstøtte TBA</t>
  </si>
  <si>
    <t>4298</t>
  </si>
  <si>
    <t>Hens. TBA og timeløn</t>
  </si>
  <si>
    <t>4301</t>
  </si>
  <si>
    <t>DJ overensk freelancer</t>
  </si>
  <si>
    <t>4302</t>
  </si>
  <si>
    <t>Freelance honorarer</t>
  </si>
  <si>
    <t>4303</t>
  </si>
  <si>
    <t>Musikproducer overensk</t>
  </si>
  <si>
    <t>4304</t>
  </si>
  <si>
    <t>Koroverenskomsten</t>
  </si>
  <si>
    <t>4305</t>
  </si>
  <si>
    <t>Nodekriver overensk</t>
  </si>
  <si>
    <t>4306</t>
  </si>
  <si>
    <t>Assistance i faste ork.</t>
  </si>
  <si>
    <t>4308</t>
  </si>
  <si>
    <t>Underv.till DR-ansatte</t>
  </si>
  <si>
    <t>4315</t>
  </si>
  <si>
    <t>ATP freelancere</t>
  </si>
  <si>
    <t>4320</t>
  </si>
  <si>
    <t>Feriepenge Freelancer</t>
  </si>
  <si>
    <t>4325</t>
  </si>
  <si>
    <t>Ulemper freelancere</t>
  </si>
  <si>
    <t>4380</t>
  </si>
  <si>
    <t>Barselsstøtte</t>
  </si>
  <si>
    <t>4398</t>
  </si>
  <si>
    <t>Hensættelser freelancer</t>
  </si>
  <si>
    <t>4401</t>
  </si>
  <si>
    <t>Udsendelseshonorar</t>
  </si>
  <si>
    <t>4402</t>
  </si>
  <si>
    <t>Genuds.honorar</t>
  </si>
  <si>
    <t>4403</t>
  </si>
  <si>
    <t>Div. medvirk. honorarer</t>
  </si>
  <si>
    <t>4404</t>
  </si>
  <si>
    <t>Kons. med oplysningspligt</t>
  </si>
  <si>
    <t>4405</t>
  </si>
  <si>
    <t>Skuespilleroverensk</t>
  </si>
  <si>
    <t>4406</t>
  </si>
  <si>
    <t>Kapelmester overensk</t>
  </si>
  <si>
    <t>4407</t>
  </si>
  <si>
    <t>Musikeroverensk</t>
  </si>
  <si>
    <t>4408</t>
  </si>
  <si>
    <t>Instruktøroverensk</t>
  </si>
  <si>
    <t>4409</t>
  </si>
  <si>
    <t>Statistoverenskr</t>
  </si>
  <si>
    <t>4410</t>
  </si>
  <si>
    <t>Solister ensembler</t>
  </si>
  <si>
    <t>4411</t>
  </si>
  <si>
    <t>Øvrige honorarer</t>
  </si>
  <si>
    <t>4415</t>
  </si>
  <si>
    <t>ATP-bidrag honorarer</t>
  </si>
  <si>
    <t>4430</t>
  </si>
  <si>
    <t>Feriegodt. uds. Honorarer</t>
  </si>
  <si>
    <t>4440</t>
  </si>
  <si>
    <t>Skattepligtige gevinster</t>
  </si>
  <si>
    <t>4451</t>
  </si>
  <si>
    <t>Rettighedshonorarer</t>
  </si>
  <si>
    <t>4452</t>
  </si>
  <si>
    <t>Komponistoverenskomsten</t>
  </si>
  <si>
    <t>4453</t>
  </si>
  <si>
    <t>Musikforlægger overensk</t>
  </si>
  <si>
    <t>4498</t>
  </si>
  <si>
    <t>Hensættelser honorar</t>
  </si>
  <si>
    <t>4501</t>
  </si>
  <si>
    <t>Rådighedsløn</t>
  </si>
  <si>
    <t>4502</t>
  </si>
  <si>
    <t>Fratrædelsesløn</t>
  </si>
  <si>
    <t>4503</t>
  </si>
  <si>
    <t>Efterindtægt</t>
  </si>
  <si>
    <t>4504</t>
  </si>
  <si>
    <t>Understøttelser</t>
  </si>
  <si>
    <t>4601</t>
  </si>
  <si>
    <t>AER-bidrag</t>
  </si>
  <si>
    <t>4602</t>
  </si>
  <si>
    <t>Bidrag uddannelsesfond</t>
  </si>
  <si>
    <t>4603</t>
  </si>
  <si>
    <t>Udbet. til pensionsfond</t>
  </si>
  <si>
    <t>4604</t>
  </si>
  <si>
    <t>Pensionsbidrag RRB</t>
  </si>
  <si>
    <t>4701</t>
  </si>
  <si>
    <t>Timefordeling løn</t>
  </si>
  <si>
    <t>Kostumier/Koordinator</t>
  </si>
  <si>
    <t>Skrædderværksted</t>
  </si>
  <si>
    <t>Korsanger</t>
  </si>
  <si>
    <t>Kommentator</t>
  </si>
  <si>
    <t>Post-koordinator</t>
  </si>
  <si>
    <t>Sminkeassistent</t>
  </si>
  <si>
    <t>Regissør</t>
  </si>
  <si>
    <t>Scenemester</t>
  </si>
  <si>
    <t>Instruktørassistent</t>
  </si>
  <si>
    <t>Skrædder</t>
  </si>
  <si>
    <t>A-Fotograf</t>
  </si>
  <si>
    <t>Grafik Programdesign</t>
  </si>
  <si>
    <t>Stylist</t>
  </si>
  <si>
    <t>Produktionsleder</t>
  </si>
  <si>
    <t>Smed</t>
  </si>
  <si>
    <t>Statistkoordinator</t>
  </si>
  <si>
    <t>Vært</t>
  </si>
  <si>
    <t>Journalistpraktikant</t>
  </si>
  <si>
    <t>Reporterfotograf</t>
  </si>
  <si>
    <t>Fotografassistent</t>
  </si>
  <si>
    <t>Driftstekniker</t>
  </si>
  <si>
    <t>Produktionsassistent</t>
  </si>
  <si>
    <t>Praktikanter</t>
  </si>
  <si>
    <t>Programmedarbejder</t>
  </si>
  <si>
    <t>Spec.effekt</t>
  </si>
  <si>
    <t>Producer assisterende</t>
  </si>
  <si>
    <t>Tapetserer</t>
  </si>
  <si>
    <t>Speaker</t>
  </si>
  <si>
    <t>Foley</t>
  </si>
  <si>
    <t>Chefrekvisitør</t>
  </si>
  <si>
    <t>Kommunikationsmedarbejder</t>
  </si>
  <si>
    <t>Rekvisitør</t>
  </si>
  <si>
    <t>B-Fotograf</t>
  </si>
  <si>
    <t>Snedker</t>
  </si>
  <si>
    <t>Grafiker</t>
  </si>
  <si>
    <t>Indspilningsleder</t>
  </si>
  <si>
    <t>Producent</t>
  </si>
  <si>
    <t>Medforfatter</t>
  </si>
  <si>
    <t>AV-assistent</t>
  </si>
  <si>
    <t>Redaktionschef</t>
  </si>
  <si>
    <t>Lineproducer</t>
  </si>
  <si>
    <t>Redigeringstekniker</t>
  </si>
  <si>
    <t>Fotograf</t>
  </si>
  <si>
    <t>Musiktekniker</t>
  </si>
  <si>
    <t>SNG-tekniker</t>
  </si>
  <si>
    <t>Klipper</t>
  </si>
  <si>
    <t>Studentermedhjælper</t>
  </si>
  <si>
    <t>Studietekniker</t>
  </si>
  <si>
    <t>Forfatter</t>
  </si>
  <si>
    <t>Locationassistent</t>
  </si>
  <si>
    <t>Koncertmester</t>
  </si>
  <si>
    <t>Projektleder</t>
  </si>
  <si>
    <t>Lyddesigner</t>
  </si>
  <si>
    <t>Prompter</t>
  </si>
  <si>
    <t>Grip</t>
  </si>
  <si>
    <t>Maler</t>
  </si>
  <si>
    <t>Redaktionssekretær</t>
  </si>
  <si>
    <t>Kostumeassistent</t>
  </si>
  <si>
    <t>Færdiggørelsekoordiantor</t>
  </si>
  <si>
    <t>Redaktør</t>
  </si>
  <si>
    <t>Juridisk administration</t>
  </si>
  <si>
    <t>Bygningsmedarbejder</t>
  </si>
  <si>
    <t>WEB-tilrettelægger</t>
  </si>
  <si>
    <t>Rådgivning</t>
  </si>
  <si>
    <t>Sminke Maskører</t>
  </si>
  <si>
    <t>Tekster</t>
  </si>
  <si>
    <t>Produktionskoordinator</t>
  </si>
  <si>
    <t>Konsulentarbejde</t>
  </si>
  <si>
    <t>Lysmester</t>
  </si>
  <si>
    <t>Rekvisit</t>
  </si>
  <si>
    <t>Researcher</t>
  </si>
  <si>
    <t>Visuel Effekt</t>
  </si>
  <si>
    <t>Journalist</t>
  </si>
  <si>
    <t>Runner</t>
  </si>
  <si>
    <t>Dubbing</t>
  </si>
  <si>
    <t>Billedmixer</t>
  </si>
  <si>
    <t>Studievært</t>
  </si>
  <si>
    <t>Scenograf</t>
  </si>
  <si>
    <t>CCU-tekniker</t>
  </si>
  <si>
    <t>Driftsassistent</t>
  </si>
  <si>
    <t>Grafiktekniker</t>
  </si>
  <si>
    <t>Teknisk Konsulent</t>
  </si>
  <si>
    <t>Scripter</t>
  </si>
  <si>
    <t>Loader</t>
  </si>
  <si>
    <t>Musiker</t>
  </si>
  <si>
    <t>Belyser</t>
  </si>
  <si>
    <t>Lydassistent</t>
  </si>
  <si>
    <t>Producer</t>
  </si>
  <si>
    <t>Still fotograf</t>
  </si>
  <si>
    <t>Klippeassistent</t>
  </si>
  <si>
    <t>Webmedarbejder</t>
  </si>
  <si>
    <t>Locationmanager</t>
  </si>
  <si>
    <t>Producerassistent</t>
  </si>
  <si>
    <t>Lysassistent</t>
  </si>
  <si>
    <t>Lydmester</t>
  </si>
  <si>
    <t>Teknisk assistent</t>
  </si>
  <si>
    <t>Komponist</t>
  </si>
  <si>
    <t>Teknisk projektleder</t>
  </si>
  <si>
    <t>Jurist</t>
  </si>
  <si>
    <t>TEKO</t>
  </si>
  <si>
    <t>Sminkør</t>
  </si>
  <si>
    <t>Tonemester</t>
  </si>
  <si>
    <t>Colorgrader</t>
  </si>
  <si>
    <t>Koordinator</t>
  </si>
  <si>
    <t>Båndredaktør</t>
  </si>
  <si>
    <t>Lydteknikere</t>
  </si>
  <si>
    <t>Instruktør</t>
  </si>
  <si>
    <t>TEKO-CCU</t>
  </si>
  <si>
    <t>Caster</t>
  </si>
  <si>
    <t>4702</t>
  </si>
  <si>
    <t>Aktiverede timer</t>
  </si>
  <si>
    <t>4703</t>
  </si>
  <si>
    <t>Afregnede timer</t>
  </si>
  <si>
    <t>4705</t>
  </si>
  <si>
    <t>Udlån af medarbejdere</t>
  </si>
  <si>
    <t>4710</t>
  </si>
  <si>
    <t>Intern omflytning løn</t>
  </si>
  <si>
    <t>4711</t>
  </si>
  <si>
    <t>Intern afregn. mandtimer</t>
  </si>
  <si>
    <t>4712</t>
  </si>
  <si>
    <t>Intern afregn. fastpris</t>
  </si>
  <si>
    <t>4713</t>
  </si>
  <si>
    <t>Overhead afregnede timer</t>
  </si>
  <si>
    <t>4715</t>
  </si>
  <si>
    <t>Afregnede ulemper</t>
  </si>
  <si>
    <t>4720</t>
  </si>
  <si>
    <t>Ekstern prod.medarb.</t>
  </si>
  <si>
    <t>4730</t>
  </si>
  <si>
    <t>Ekstern assistance</t>
  </si>
  <si>
    <t>4750</t>
  </si>
  <si>
    <t>Ledelsespulje</t>
  </si>
  <si>
    <t>4770</t>
  </si>
  <si>
    <t>Ret. årsopg. tidl. år</t>
  </si>
  <si>
    <t>4780</t>
  </si>
  <si>
    <t>Pådømte lønomkostninge</t>
  </si>
  <si>
    <t>4790</t>
  </si>
  <si>
    <t>Periodisering af løn</t>
  </si>
  <si>
    <t>4798</t>
  </si>
  <si>
    <t>Hensæt andre lønomkost.</t>
  </si>
  <si>
    <t>4801</t>
  </si>
  <si>
    <t>Hens. vedr. feriepenge</t>
  </si>
  <si>
    <t>4802</t>
  </si>
  <si>
    <t>Hens. vedr. sabbat</t>
  </si>
  <si>
    <t>4803</t>
  </si>
  <si>
    <t>Hens. vedr. tilgodeh. tim</t>
  </si>
  <si>
    <t>4804</t>
  </si>
  <si>
    <t>Hens. kompens.frihed</t>
  </si>
  <si>
    <t>4805</t>
  </si>
  <si>
    <t>Optjente feriepenge</t>
  </si>
  <si>
    <t>4806</t>
  </si>
  <si>
    <t>Forbrugt restferie</t>
  </si>
  <si>
    <t>4807</t>
  </si>
  <si>
    <t>Forbrugt overført ferie</t>
  </si>
  <si>
    <t>4810</t>
  </si>
  <si>
    <t>Hensæt. fratrædelsesord</t>
  </si>
  <si>
    <t>4811</t>
  </si>
  <si>
    <t>Tilbf. hensæt. fratræd.</t>
  </si>
  <si>
    <t>4815</t>
  </si>
  <si>
    <t>Flytning feriepenge</t>
  </si>
  <si>
    <t>4816</t>
  </si>
  <si>
    <t>Flyning restferie</t>
  </si>
  <si>
    <t>4817</t>
  </si>
  <si>
    <t>Flytning overført ferie</t>
  </si>
  <si>
    <t>4820</t>
  </si>
  <si>
    <t>Decentrale hensæt. timer</t>
  </si>
  <si>
    <t>4821</t>
  </si>
  <si>
    <t>Flytning af timebanker</t>
  </si>
  <si>
    <t>4822</t>
  </si>
  <si>
    <t>Decentrale hens.komp.frih</t>
  </si>
  <si>
    <t>4823</t>
  </si>
  <si>
    <t>Flytning af kompens.frih</t>
  </si>
  <si>
    <t>4824</t>
  </si>
  <si>
    <t>Decentral hensæt. sabba</t>
  </si>
  <si>
    <t>4825</t>
  </si>
  <si>
    <t>Flytning af sabbat</t>
  </si>
  <si>
    <t>4901</t>
  </si>
  <si>
    <t>Fri bil</t>
  </si>
  <si>
    <t>4902</t>
  </si>
  <si>
    <t>Fri bil modpost</t>
  </si>
  <si>
    <t>4903</t>
  </si>
  <si>
    <t>Multimediebeskatning</t>
  </si>
  <si>
    <t>4904</t>
  </si>
  <si>
    <t>Multimediebeskat modpost</t>
  </si>
  <si>
    <t>4905</t>
  </si>
  <si>
    <t>Sundhedsydelse</t>
  </si>
  <si>
    <t>4906</t>
  </si>
  <si>
    <t>Sundhedsydelse modpost</t>
  </si>
  <si>
    <t>4910</t>
  </si>
  <si>
    <t>Pension eget bidrag</t>
  </si>
  <si>
    <t>4911</t>
  </si>
  <si>
    <t>Pension eget bidr modpost</t>
  </si>
  <si>
    <t>4920</t>
  </si>
  <si>
    <t>ATP eget bidrag fatsansat</t>
  </si>
  <si>
    <t>4921</t>
  </si>
  <si>
    <t>ATP fastansatte modpost</t>
  </si>
  <si>
    <t>4922</t>
  </si>
  <si>
    <t>ATP eget bidrag TBA</t>
  </si>
  <si>
    <t>4923</t>
  </si>
  <si>
    <t>ATP TBA modpost</t>
  </si>
  <si>
    <t>4924</t>
  </si>
  <si>
    <t>ATP eget bidrag timeløn</t>
  </si>
  <si>
    <t>4925</t>
  </si>
  <si>
    <t>ATP timeløn modpost</t>
  </si>
  <si>
    <t>4926</t>
  </si>
  <si>
    <t>ATP eget bidrag freelance</t>
  </si>
  <si>
    <t>4927</t>
  </si>
  <si>
    <t>ATP freelance modpost</t>
  </si>
  <si>
    <t>4928</t>
  </si>
  <si>
    <t>ATP eget bidrag honorar</t>
  </si>
  <si>
    <t>4929</t>
  </si>
  <si>
    <t>ATP honorar modpost</t>
  </si>
  <si>
    <t>5110</t>
  </si>
  <si>
    <t>Afskriv. edb-software</t>
  </si>
  <si>
    <t>5120</t>
  </si>
  <si>
    <t>Afskriv. grunde og byg.</t>
  </si>
  <si>
    <t>5130</t>
  </si>
  <si>
    <t>Afskriv. sendenet</t>
  </si>
  <si>
    <t>5140</t>
  </si>
  <si>
    <t>Afskriv. leaset sendenet</t>
  </si>
  <si>
    <t>5150</t>
  </si>
  <si>
    <t>Afskriv. tekniske anlæg</t>
  </si>
  <si>
    <t>5160</t>
  </si>
  <si>
    <t>Afskriv. biler</t>
  </si>
  <si>
    <t>5170</t>
  </si>
  <si>
    <t>Afskriv. andre anlæg mv</t>
  </si>
  <si>
    <t>5180</t>
  </si>
  <si>
    <t>Tab-gevinst salg anlæg</t>
  </si>
  <si>
    <t>5210</t>
  </si>
  <si>
    <t>Resul. ass. virksomheder</t>
  </si>
  <si>
    <t>5220</t>
  </si>
  <si>
    <t>Resul. tilk. virksomheder</t>
  </si>
  <si>
    <t>5310</t>
  </si>
  <si>
    <t>Bankrenteindtægter</t>
  </si>
  <si>
    <t>5320</t>
  </si>
  <si>
    <t>Renteindt. aftalekonti</t>
  </si>
  <si>
    <t>5321</t>
  </si>
  <si>
    <t>Renteindt. langf. lån mv</t>
  </si>
  <si>
    <t>5330</t>
  </si>
  <si>
    <t>Obligationsrenteindtægt.</t>
  </si>
  <si>
    <t>5335</t>
  </si>
  <si>
    <t>Renter sen betaling licen</t>
  </si>
  <si>
    <t>5340</t>
  </si>
  <si>
    <t>Øvrige renteindtægter</t>
  </si>
  <si>
    <t>5350</t>
  </si>
  <si>
    <t>Kursreg. af valuta, indt.</t>
  </si>
  <si>
    <t>5360</t>
  </si>
  <si>
    <t>Kursgev langfristede lån</t>
  </si>
  <si>
    <t>5365</t>
  </si>
  <si>
    <t>Kursgev. finans. instrum.</t>
  </si>
  <si>
    <t>5370</t>
  </si>
  <si>
    <t>Aktieudbytte</t>
  </si>
  <si>
    <t>5410</t>
  </si>
  <si>
    <t>Bankrenteomkostninger</t>
  </si>
  <si>
    <t>5420</t>
  </si>
  <si>
    <t>Renteomk. langf. lån</t>
  </si>
  <si>
    <t>5430</t>
  </si>
  <si>
    <t>Øvrige renteomkostninger</t>
  </si>
  <si>
    <t>5440</t>
  </si>
  <si>
    <t>Kursreg. valuta, omk.</t>
  </si>
  <si>
    <t>5445</t>
  </si>
  <si>
    <t>Kurstab langfristede lån</t>
  </si>
  <si>
    <t>5450</t>
  </si>
  <si>
    <t>Kurstab fin. instrum.</t>
  </si>
  <si>
    <t>5460</t>
  </si>
  <si>
    <t>Bankgebyrer</t>
  </si>
  <si>
    <t>5470</t>
  </si>
  <si>
    <t>Betalingsdifferencer</t>
  </si>
  <si>
    <t>5510</t>
  </si>
  <si>
    <t>Ekstraord. omk.</t>
  </si>
  <si>
    <t>5520</t>
  </si>
  <si>
    <t>Ekstraord. indtægter</t>
  </si>
  <si>
    <t>6110</t>
  </si>
  <si>
    <t>Anskaf. Edb-Software</t>
  </si>
  <si>
    <t>6111</t>
  </si>
  <si>
    <t>Anskaf.software konsulent</t>
  </si>
  <si>
    <t>6120</t>
  </si>
  <si>
    <t>IPO på Edb-software</t>
  </si>
  <si>
    <t>6130</t>
  </si>
  <si>
    <t>Akk.afskriv.Edb-Software</t>
  </si>
  <si>
    <t>6140</t>
  </si>
  <si>
    <t>Akk. afskriv. IPO edb</t>
  </si>
  <si>
    <t>6150</t>
  </si>
  <si>
    <t>Edb-software u. udvikling</t>
  </si>
  <si>
    <t>6160</t>
  </si>
  <si>
    <t>IPO Edb-software u.udvik.</t>
  </si>
  <si>
    <t>6199</t>
  </si>
  <si>
    <t>Immat. anlæg udenfor FA</t>
  </si>
  <si>
    <t>6310</t>
  </si>
  <si>
    <t>Anskaf. grunde og byg</t>
  </si>
  <si>
    <t>6311</t>
  </si>
  <si>
    <t>Anskaf. bygning konsulent</t>
  </si>
  <si>
    <t>6315</t>
  </si>
  <si>
    <t>Akk. afskriv. gru og byg</t>
  </si>
  <si>
    <t>6320</t>
  </si>
  <si>
    <t>Anskaffelsessum sendenet</t>
  </si>
  <si>
    <t>6325</t>
  </si>
  <si>
    <t>Akk. afskriv. sendenet</t>
  </si>
  <si>
    <t>6330</t>
  </si>
  <si>
    <t>Anskaf. leaset sendenet</t>
  </si>
  <si>
    <t>6335</t>
  </si>
  <si>
    <t>Akk. afskriv. leas senden</t>
  </si>
  <si>
    <t>6340</t>
  </si>
  <si>
    <t>Anskaf teknisk anlæg</t>
  </si>
  <si>
    <t>6345</t>
  </si>
  <si>
    <t>Akk. afskriv. tek. anlæg</t>
  </si>
  <si>
    <t>6350</t>
  </si>
  <si>
    <t>Anskaffelsessum biler</t>
  </si>
  <si>
    <t>6355</t>
  </si>
  <si>
    <t>Akk. afskrivninger biler</t>
  </si>
  <si>
    <t>6360</t>
  </si>
  <si>
    <t>Anskaf andre anlæg mv.</t>
  </si>
  <si>
    <t>6361</t>
  </si>
  <si>
    <t>Anskaf.andre an konsulent</t>
  </si>
  <si>
    <t>6365</t>
  </si>
  <si>
    <t>Akk afskriv and anlæg mv</t>
  </si>
  <si>
    <t>6370</t>
  </si>
  <si>
    <t>Grunde og byg under udf</t>
  </si>
  <si>
    <t>6375</t>
  </si>
  <si>
    <t>Sendenet under udførelse</t>
  </si>
  <si>
    <t>6380</t>
  </si>
  <si>
    <t>Leaset sendenet under udf</t>
  </si>
  <si>
    <t>6385</t>
  </si>
  <si>
    <t>Teknisk anlæg under udf</t>
  </si>
  <si>
    <t>6387</t>
  </si>
  <si>
    <t>Andre anlæg under udf</t>
  </si>
  <si>
    <t>6390</t>
  </si>
  <si>
    <t>Salg af anlæg</t>
  </si>
  <si>
    <t>6399</t>
  </si>
  <si>
    <t>Mat. anlæg udenfor FA</t>
  </si>
  <si>
    <t>6510</t>
  </si>
  <si>
    <t>Kapitalandele i BSD AS</t>
  </si>
  <si>
    <t>6520</t>
  </si>
  <si>
    <t>Kapitalandele i IS 4M</t>
  </si>
  <si>
    <t>6530</t>
  </si>
  <si>
    <t>Kapitaland Fordelingsnet</t>
  </si>
  <si>
    <t>6540</t>
  </si>
  <si>
    <t>Kapitalandele i Digi-tv</t>
  </si>
  <si>
    <t>6550</t>
  </si>
  <si>
    <t>Andel i Superslow</t>
  </si>
  <si>
    <t>6560</t>
  </si>
  <si>
    <t>Kapitalandele RB IS</t>
  </si>
  <si>
    <t>6590</t>
  </si>
  <si>
    <t>Langfristede tilgodeh.</t>
  </si>
  <si>
    <t>7105</t>
  </si>
  <si>
    <t>Lager sportsrettigheder</t>
  </si>
  <si>
    <t>7110</t>
  </si>
  <si>
    <t>Lager eksterne tv-program</t>
  </si>
  <si>
    <t>7115</t>
  </si>
  <si>
    <t>Lager egenprod tv-program</t>
  </si>
  <si>
    <t>7119</t>
  </si>
  <si>
    <t>Lagernedskrivning</t>
  </si>
  <si>
    <t>7120</t>
  </si>
  <si>
    <t>IPO egenprod tv-prog</t>
  </si>
  <si>
    <t>7125</t>
  </si>
  <si>
    <t>Egenprod. radioprogram</t>
  </si>
  <si>
    <t>7130</t>
  </si>
  <si>
    <t>Indkøbte tv-rettigheder</t>
  </si>
  <si>
    <t>7135</t>
  </si>
  <si>
    <t>Kursregulering tv-rettigh</t>
  </si>
  <si>
    <t>7140</t>
  </si>
  <si>
    <t>Indkøbte radiorettigh.</t>
  </si>
  <si>
    <t>7150</t>
  </si>
  <si>
    <t>Igangv. projekter DR-M</t>
  </si>
  <si>
    <t>7155</t>
  </si>
  <si>
    <t>Behold handelsvarer DR-M</t>
  </si>
  <si>
    <t>7160</t>
  </si>
  <si>
    <t>Lagerbeh. DR-Butikken</t>
  </si>
  <si>
    <t>7190</t>
  </si>
  <si>
    <t>Forudbet. vedr. lager</t>
  </si>
  <si>
    <t>7210</t>
  </si>
  <si>
    <t>Licens indrives via SKAT</t>
  </si>
  <si>
    <t>7220</t>
  </si>
  <si>
    <t>Licensdeb-indevær år</t>
  </si>
  <si>
    <t>7222</t>
  </si>
  <si>
    <t>Licdeb-indevær år-1 år</t>
  </si>
  <si>
    <t>7224</t>
  </si>
  <si>
    <t>Licdeb-indevær år-2 år</t>
  </si>
  <si>
    <t>7226</t>
  </si>
  <si>
    <t>Licdeb-indevær år-3 år</t>
  </si>
  <si>
    <t>7228</t>
  </si>
  <si>
    <t>Licdeb-indevær år-4 år</t>
  </si>
  <si>
    <t>7230</t>
  </si>
  <si>
    <t>Licdeb-indevær år-5 år</t>
  </si>
  <si>
    <t>7240</t>
  </si>
  <si>
    <t>Hens tab licensdeb u. 5</t>
  </si>
  <si>
    <t>7242</t>
  </si>
  <si>
    <t>Hens tab licensdeb o. 5</t>
  </si>
  <si>
    <t>7250</t>
  </si>
  <si>
    <t>Ufakturerede licenstilg.</t>
  </si>
  <si>
    <t>7260</t>
  </si>
  <si>
    <t>Ikke-identificerede indb.</t>
  </si>
  <si>
    <t>7262</t>
  </si>
  <si>
    <t>Ikke-fordelte indb.</t>
  </si>
  <si>
    <t>7264</t>
  </si>
  <si>
    <t>Acontobetalinger</t>
  </si>
  <si>
    <t>7270</t>
  </si>
  <si>
    <t>Gamle ej konvert. poster</t>
  </si>
  <si>
    <t>7310</t>
  </si>
  <si>
    <t>Tilgodeh. salg og tjenest</t>
  </si>
  <si>
    <t>7315</t>
  </si>
  <si>
    <t>Kursreg. tilgodeh. salg</t>
  </si>
  <si>
    <t>7320</t>
  </si>
  <si>
    <t>Hens. tab på tilgodeh.</t>
  </si>
  <si>
    <t>7325</t>
  </si>
  <si>
    <t>Debitor clearingskonto</t>
  </si>
  <si>
    <t>7330</t>
  </si>
  <si>
    <t>DR-M tilgodehavender</t>
  </si>
  <si>
    <t>7331</t>
  </si>
  <si>
    <t>Tilgodeh. Netbutikken</t>
  </si>
  <si>
    <t>7332</t>
  </si>
  <si>
    <t>Kursreg. af DR-M tilgh.</t>
  </si>
  <si>
    <t>7334</t>
  </si>
  <si>
    <t>Hens. tab på DR-M tilg.</t>
  </si>
  <si>
    <t>7336</t>
  </si>
  <si>
    <t>MR interne debitorer</t>
  </si>
  <si>
    <t>7338</t>
  </si>
  <si>
    <t>DR-M projekttilgodeh.</t>
  </si>
  <si>
    <t>7340</t>
  </si>
  <si>
    <t>RUO billettilgodehavender</t>
  </si>
  <si>
    <t>7342</t>
  </si>
  <si>
    <t>Debitorer rundvisninger</t>
  </si>
  <si>
    <t>7344</t>
  </si>
  <si>
    <t>Debitorer DROUK</t>
  </si>
  <si>
    <t>7346</t>
  </si>
  <si>
    <t>Debitorer øvr. butikken</t>
  </si>
  <si>
    <t>7348</t>
  </si>
  <si>
    <t>ISS Tilgodehavender</t>
  </si>
  <si>
    <t>7410</t>
  </si>
  <si>
    <t>Tilgodeh. asso. virksomh</t>
  </si>
  <si>
    <t>7501</t>
  </si>
  <si>
    <t>Deposita</t>
  </si>
  <si>
    <t>7510</t>
  </si>
  <si>
    <t>MR salg i receptionen</t>
  </si>
  <si>
    <t>7511</t>
  </si>
  <si>
    <t>Mellemregning - kantiner</t>
  </si>
  <si>
    <t>7520</t>
  </si>
  <si>
    <t>MR jobref særlig vilkår</t>
  </si>
  <si>
    <t>7521</t>
  </si>
  <si>
    <t>MR ref. sygdom barsel</t>
  </si>
  <si>
    <t>7522</t>
  </si>
  <si>
    <t>MR - Pensionfonden</t>
  </si>
  <si>
    <t>7523</t>
  </si>
  <si>
    <t>MR - andre pensioner</t>
  </si>
  <si>
    <t>7524</t>
  </si>
  <si>
    <t>MR Rejseafregningsdiff.</t>
  </si>
  <si>
    <t>7530</t>
  </si>
  <si>
    <t>Rejseforskud</t>
  </si>
  <si>
    <t>7531</t>
  </si>
  <si>
    <t>Andre forskud</t>
  </si>
  <si>
    <t>7532</t>
  </si>
  <si>
    <t>Hastechecks</t>
  </si>
  <si>
    <t>7540</t>
  </si>
  <si>
    <t>U-landskalender-lige år</t>
  </si>
  <si>
    <t>7541</t>
  </si>
  <si>
    <t>U-landskalender-ulige år</t>
  </si>
  <si>
    <t>7550</t>
  </si>
  <si>
    <t>Diverse udlån</t>
  </si>
  <si>
    <t>7560</t>
  </si>
  <si>
    <t>Mellemregning DBK</t>
  </si>
  <si>
    <t>7561</t>
  </si>
  <si>
    <t>Andre tilgodeh. DR-M</t>
  </si>
  <si>
    <t>7565</t>
  </si>
  <si>
    <t>Tilgodehavende tilskud</t>
  </si>
  <si>
    <t>7570</t>
  </si>
  <si>
    <t>Andre tilgodehavender</t>
  </si>
  <si>
    <t>7571</t>
  </si>
  <si>
    <t>Mellemregning - udlæg</t>
  </si>
  <si>
    <t>7572</t>
  </si>
  <si>
    <t>Forlagssalg - løntræk</t>
  </si>
  <si>
    <t>7573</t>
  </si>
  <si>
    <t>Salg kas. udstyr - løntr</t>
  </si>
  <si>
    <t>7574</t>
  </si>
  <si>
    <t>MR - rejser via honorar</t>
  </si>
  <si>
    <t>7575</t>
  </si>
  <si>
    <t>MR - rejser via løn</t>
  </si>
  <si>
    <t>7576</t>
  </si>
  <si>
    <t>Forskud til spec. behand.</t>
  </si>
  <si>
    <t>7610</t>
  </si>
  <si>
    <t>MR lønninger</t>
  </si>
  <si>
    <t>7620</t>
  </si>
  <si>
    <t>Forudbetetalinger</t>
  </si>
  <si>
    <t>7630</t>
  </si>
  <si>
    <t>Forudbetalt husleje</t>
  </si>
  <si>
    <t>7640</t>
  </si>
  <si>
    <t>Forudbetalinger DR-M</t>
  </si>
  <si>
    <t>7645</t>
  </si>
  <si>
    <t>Andre forudbetalinger</t>
  </si>
  <si>
    <t>7650</t>
  </si>
  <si>
    <t>Forudbetalt Regionerne</t>
  </si>
  <si>
    <t>7710</t>
  </si>
  <si>
    <t>Obligationsbeholdning</t>
  </si>
  <si>
    <t>7715</t>
  </si>
  <si>
    <t>Kursreg. af obligationer</t>
  </si>
  <si>
    <t>7720</t>
  </si>
  <si>
    <t>Aktiebeholdning</t>
  </si>
  <si>
    <t>7801</t>
  </si>
  <si>
    <t>Nordea Ønskekoncerter</t>
  </si>
  <si>
    <t>7802</t>
  </si>
  <si>
    <t>Nordea Gruppeliv</t>
  </si>
  <si>
    <t>7803</t>
  </si>
  <si>
    <t>Nordea Ophavsret</t>
  </si>
  <si>
    <t>7804</t>
  </si>
  <si>
    <t>DDB Giro 413</t>
  </si>
  <si>
    <t>7810</t>
  </si>
  <si>
    <t>Hovedkasse</t>
  </si>
  <si>
    <t>7811</t>
  </si>
  <si>
    <t>Udlægskasser</t>
  </si>
  <si>
    <t>7812</t>
  </si>
  <si>
    <t>Forskudskasse Ålborg</t>
  </si>
  <si>
    <t>7813</t>
  </si>
  <si>
    <t>Forskudskasse Kantine År</t>
  </si>
  <si>
    <t>7814</t>
  </si>
  <si>
    <t>Forskudskasse Holstebro</t>
  </si>
  <si>
    <t>7815</t>
  </si>
  <si>
    <t>Forskudskasse Næstved</t>
  </si>
  <si>
    <t>7816</t>
  </si>
  <si>
    <t>Forskudskasse Odense</t>
  </si>
  <si>
    <t>7817</t>
  </si>
  <si>
    <t>Forskudkasse Rønne</t>
  </si>
  <si>
    <t>7818</t>
  </si>
  <si>
    <t>Forskudkasse Åbenrå</t>
  </si>
  <si>
    <t>7819</t>
  </si>
  <si>
    <t>Forskudkasse Vejle</t>
  </si>
  <si>
    <t>7830</t>
  </si>
  <si>
    <t>Korrespondentkasse Wash.</t>
  </si>
  <si>
    <t>7831</t>
  </si>
  <si>
    <t>Korrespondentkasse Moskva</t>
  </si>
  <si>
    <t>7840</t>
  </si>
  <si>
    <t>Aftalekonti HSH Nordbank</t>
  </si>
  <si>
    <t>7850</t>
  </si>
  <si>
    <t>DB 4365 212007</t>
  </si>
  <si>
    <t>7851</t>
  </si>
  <si>
    <t>DB Hovedkonto 207-4117</t>
  </si>
  <si>
    <t>7852</t>
  </si>
  <si>
    <t>Nordea aftalekonti</t>
  </si>
  <si>
    <t>7853</t>
  </si>
  <si>
    <t>Nordea Erhvervslicens</t>
  </si>
  <si>
    <t>7854</t>
  </si>
  <si>
    <t>Nordea Husstandslicens</t>
  </si>
  <si>
    <t>7856</t>
  </si>
  <si>
    <t>Nordea Kabelfornden</t>
  </si>
  <si>
    <t>7857</t>
  </si>
  <si>
    <t>Nordea Valuta GBP</t>
  </si>
  <si>
    <t>7858</t>
  </si>
  <si>
    <t>Nordea Valuta EUR</t>
  </si>
  <si>
    <t>7859</t>
  </si>
  <si>
    <t>Nordea Valuta USA</t>
  </si>
  <si>
    <t>7860</t>
  </si>
  <si>
    <t>Nordea Receptionen Århus</t>
  </si>
  <si>
    <t>7861</t>
  </si>
  <si>
    <t>Nordea Internet</t>
  </si>
  <si>
    <t>7862</t>
  </si>
  <si>
    <t>Nordea EDI-Udland</t>
  </si>
  <si>
    <t>7863</t>
  </si>
  <si>
    <t>Nordea EDI-Indland</t>
  </si>
  <si>
    <t>7864</t>
  </si>
  <si>
    <t>Nordea hovedkonto</t>
  </si>
  <si>
    <t>7865</t>
  </si>
  <si>
    <t>Nordea checkkonto</t>
  </si>
  <si>
    <t>7866</t>
  </si>
  <si>
    <t>Nordea Kantiner</t>
  </si>
  <si>
    <t>7867</t>
  </si>
  <si>
    <t>Nordea Århus-konto</t>
  </si>
  <si>
    <t>7868</t>
  </si>
  <si>
    <t>Nordea Billetsalg</t>
  </si>
  <si>
    <t>7870</t>
  </si>
  <si>
    <t>Nordea DR-Butik</t>
  </si>
  <si>
    <t>7871</t>
  </si>
  <si>
    <t>7872</t>
  </si>
  <si>
    <t>Nordea Honorarcheck</t>
  </si>
  <si>
    <t>7873</t>
  </si>
  <si>
    <t>Nordea Valuta NOK</t>
  </si>
  <si>
    <t>7874</t>
  </si>
  <si>
    <t>Noedea Klub Ruo</t>
  </si>
  <si>
    <t>7875</t>
  </si>
  <si>
    <t>Nordea Dankort</t>
  </si>
  <si>
    <t>7876</t>
  </si>
  <si>
    <t>7878</t>
  </si>
  <si>
    <t>Nordea 2100 7556 526 855</t>
  </si>
  <si>
    <t>7880</t>
  </si>
  <si>
    <t>Nordea sponsorer koncert</t>
  </si>
  <si>
    <t>7881</t>
  </si>
  <si>
    <t>Nordea Licensindbet.</t>
  </si>
  <si>
    <t>7882</t>
  </si>
  <si>
    <t>Nordea DTI</t>
  </si>
  <si>
    <t>7884</t>
  </si>
  <si>
    <t>Nordea FIAT</t>
  </si>
  <si>
    <t>7885</t>
  </si>
  <si>
    <t>Nordea NORDVISION R&amp;U</t>
  </si>
  <si>
    <t>7886</t>
  </si>
  <si>
    <t>Nordea RADIODAYS</t>
  </si>
  <si>
    <t>7887</t>
  </si>
  <si>
    <t>Nordea New Media Days</t>
  </si>
  <si>
    <t>7888</t>
  </si>
  <si>
    <t>Depotkonto 6276321690</t>
  </si>
  <si>
    <t>7899</t>
  </si>
  <si>
    <t>Kursreg. likvide konti</t>
  </si>
  <si>
    <t>8100</t>
  </si>
  <si>
    <t>Overført resultat</t>
  </si>
  <si>
    <t>8200</t>
  </si>
  <si>
    <t>Reserve for nettosopskriv</t>
  </si>
  <si>
    <t>8300</t>
  </si>
  <si>
    <t>Øvrige reserver</t>
  </si>
  <si>
    <t>8410</t>
  </si>
  <si>
    <t>IAS pensionshensættelse</t>
  </si>
  <si>
    <t>8420</t>
  </si>
  <si>
    <t>IAS pensionsaktiver</t>
  </si>
  <si>
    <t>8430</t>
  </si>
  <si>
    <t>IAS korridor</t>
  </si>
  <si>
    <t>8440</t>
  </si>
  <si>
    <t>Skyldig AMB pensionkassen</t>
  </si>
  <si>
    <t>8500</t>
  </si>
  <si>
    <t>Pensionsbidrag efterløn</t>
  </si>
  <si>
    <t>8600</t>
  </si>
  <si>
    <t>Understøttelsesforpligt.</t>
  </si>
  <si>
    <t>8700</t>
  </si>
  <si>
    <t>Øvrige hensættelser</t>
  </si>
  <si>
    <t>8800</t>
  </si>
  <si>
    <t>Hens. salg af ejendom</t>
  </si>
  <si>
    <t>9112</t>
  </si>
  <si>
    <t>Gæld NOK 670 mio. 03090</t>
  </si>
  <si>
    <t>9115</t>
  </si>
  <si>
    <t>Gæld DKK 70 mio. 081205</t>
  </si>
  <si>
    <t>9116</t>
  </si>
  <si>
    <t>Gæld NOK 465 mio. 020506</t>
  </si>
  <si>
    <t>9117</t>
  </si>
  <si>
    <t>Gæld DKK 80 mio. 081206</t>
  </si>
  <si>
    <t>9118</t>
  </si>
  <si>
    <t>Lån NB 991,7 mio.</t>
  </si>
  <si>
    <t>9119</t>
  </si>
  <si>
    <t>Lån NB 840,2 mio.</t>
  </si>
  <si>
    <t>9120</t>
  </si>
  <si>
    <t>Gæld DKK 75 mio. 030908</t>
  </si>
  <si>
    <t>9121</t>
  </si>
  <si>
    <t>Gæld DKK 76 mio. 030908</t>
  </si>
  <si>
    <t>9122</t>
  </si>
  <si>
    <t>Gæld DKK 300 mio. 2010</t>
  </si>
  <si>
    <t>9123</t>
  </si>
  <si>
    <t>Gæld i DKK 200 mio. 2013</t>
  </si>
  <si>
    <t>9124</t>
  </si>
  <si>
    <t>Gæld i DKK 200 mio. 2017</t>
  </si>
  <si>
    <t>9125</t>
  </si>
  <si>
    <t>Gæld DKK 679 mio. 150409</t>
  </si>
  <si>
    <t>9126</t>
  </si>
  <si>
    <t>Lån NB 400 mio.</t>
  </si>
  <si>
    <t>9133</t>
  </si>
  <si>
    <t>SWAP vedr. lån 9112 DKK</t>
  </si>
  <si>
    <t>9134</t>
  </si>
  <si>
    <t>SWAP vedr. lån 9115 DKK</t>
  </si>
  <si>
    <t>9135</t>
  </si>
  <si>
    <t>SWAP vedr. lån 9116 NOK</t>
  </si>
  <si>
    <t>9136</t>
  </si>
  <si>
    <t>SWAP vedr. lån 9118 DKK</t>
  </si>
  <si>
    <t>9210</t>
  </si>
  <si>
    <t>Nordania-Leasing, aft. 1</t>
  </si>
  <si>
    <t>9211</t>
  </si>
  <si>
    <t>Nordania-Leasing, aft. 2</t>
  </si>
  <si>
    <t>9212</t>
  </si>
  <si>
    <t>Nordea Finans leasingaft.</t>
  </si>
  <si>
    <t>9215</t>
  </si>
  <si>
    <t>Anden langfristet gæld</t>
  </si>
  <si>
    <t>9410</t>
  </si>
  <si>
    <t>Lever. varer og tjeneste.</t>
  </si>
  <si>
    <t>9411</t>
  </si>
  <si>
    <t>Ankomstreg. m/momstræk</t>
  </si>
  <si>
    <t>9412</t>
  </si>
  <si>
    <t>Ankomstreg. u/momstræk</t>
  </si>
  <si>
    <t>9413</t>
  </si>
  <si>
    <t>Ankomstreg. delvis momst.</t>
  </si>
  <si>
    <t>9414</t>
  </si>
  <si>
    <t>Fakturaer til godkendelse</t>
  </si>
  <si>
    <t>9415</t>
  </si>
  <si>
    <t>Kursreg. lever. varer</t>
  </si>
  <si>
    <t>9420</t>
  </si>
  <si>
    <t>Leverandørgæld DR-M</t>
  </si>
  <si>
    <t>9421</t>
  </si>
  <si>
    <t>MR interne kreditorer</t>
  </si>
  <si>
    <t>9422</t>
  </si>
  <si>
    <t>Skyldige rettigheder DRM</t>
  </si>
  <si>
    <t>9425</t>
  </si>
  <si>
    <t>WO forpligtelsen</t>
  </si>
  <si>
    <t>9430</t>
  </si>
  <si>
    <t>Kursreg. af WO forp</t>
  </si>
  <si>
    <t>9435</t>
  </si>
  <si>
    <t>Forpl. radio-rettigheder</t>
  </si>
  <si>
    <t>9440</t>
  </si>
  <si>
    <t>Gæld Billetnet mv.</t>
  </si>
  <si>
    <t>9500</t>
  </si>
  <si>
    <t>Momsafregning</t>
  </si>
  <si>
    <t>9501</t>
  </si>
  <si>
    <t>Indgående moms 25%</t>
  </si>
  <si>
    <t>9502</t>
  </si>
  <si>
    <t>Delvist momsfradrag 12,5%</t>
  </si>
  <si>
    <t>9503</t>
  </si>
  <si>
    <t>Delvist momsfradrag 6,25%</t>
  </si>
  <si>
    <t>9504</t>
  </si>
  <si>
    <t>Indgående moms 0%</t>
  </si>
  <si>
    <t>9505</t>
  </si>
  <si>
    <t>Moms EU-køb kre (offset)</t>
  </si>
  <si>
    <t>9506</t>
  </si>
  <si>
    <t>Moms EU-køb debet</t>
  </si>
  <si>
    <t>9507</t>
  </si>
  <si>
    <t>Delvist momsfradrag 0%</t>
  </si>
  <si>
    <t>9508</t>
  </si>
  <si>
    <t>EU Køb Ydelser (offset)</t>
  </si>
  <si>
    <t>9509</t>
  </si>
  <si>
    <t>EU Køb Ydelser 25%</t>
  </si>
  <si>
    <t>9510</t>
  </si>
  <si>
    <t>Moms- og toldkredit</t>
  </si>
  <si>
    <t>9511</t>
  </si>
  <si>
    <t>Udgående moms 25%</t>
  </si>
  <si>
    <t>9512</t>
  </si>
  <si>
    <t>Udgående moms 0%</t>
  </si>
  <si>
    <t>9513</t>
  </si>
  <si>
    <t>Moms EU-salg 25%</t>
  </si>
  <si>
    <t>9514</t>
  </si>
  <si>
    <t>Moms EU-salg 0%</t>
  </si>
  <si>
    <t>9515</t>
  </si>
  <si>
    <t>Moms øvr udland salg 25%</t>
  </si>
  <si>
    <t>9516</t>
  </si>
  <si>
    <t>Moms øvr udland salg 0%</t>
  </si>
  <si>
    <t>9517</t>
  </si>
  <si>
    <t>Delvis indg. moms manuel</t>
  </si>
  <si>
    <t>9518</t>
  </si>
  <si>
    <t>Udgående moms manuel</t>
  </si>
  <si>
    <t>9519</t>
  </si>
  <si>
    <t>Indgående moms manuel</t>
  </si>
  <si>
    <t>9520</t>
  </si>
  <si>
    <t>Midlertidig indg. moms</t>
  </si>
  <si>
    <t>9521</t>
  </si>
  <si>
    <t>Midlert. indg. del moms</t>
  </si>
  <si>
    <t>9523</t>
  </si>
  <si>
    <t>Indgående afgift Kantine</t>
  </si>
  <si>
    <t>9524</t>
  </si>
  <si>
    <t>Udgående afgift Kantine</t>
  </si>
  <si>
    <t>9525</t>
  </si>
  <si>
    <t>Indgående afgift DR-M</t>
  </si>
  <si>
    <t>9526</t>
  </si>
  <si>
    <t>Udgående afgift DR-M</t>
  </si>
  <si>
    <t>9527</t>
  </si>
  <si>
    <t>Momsafregning DR-M</t>
  </si>
  <si>
    <t>9528</t>
  </si>
  <si>
    <t>Udgående moms - Licens</t>
  </si>
  <si>
    <t>9529</t>
  </si>
  <si>
    <t>Ej forfalden licensmoms</t>
  </si>
  <si>
    <t>9530</t>
  </si>
  <si>
    <t>El-afgift</t>
  </si>
  <si>
    <t>9531</t>
  </si>
  <si>
    <t>CO2-afgift</t>
  </si>
  <si>
    <t>9532</t>
  </si>
  <si>
    <t>Vandafgift</t>
  </si>
  <si>
    <t>9533</t>
  </si>
  <si>
    <t>El distributionsbidrag</t>
  </si>
  <si>
    <t>9534</t>
  </si>
  <si>
    <t>Ø. Udl. Salg Ydelser 0%</t>
  </si>
  <si>
    <t>9535</t>
  </si>
  <si>
    <t>Øvr. Udland Køb Vare 0%</t>
  </si>
  <si>
    <t>9536</t>
  </si>
  <si>
    <t>Ø. Udl Køb Yde (offset)</t>
  </si>
  <si>
    <t>9537</t>
  </si>
  <si>
    <t>Ø. Udl. Køb Ydelser 25%</t>
  </si>
  <si>
    <t>9538</t>
  </si>
  <si>
    <t>9539</t>
  </si>
  <si>
    <t>EU Køb Ydelser 0%</t>
  </si>
  <si>
    <t>9541</t>
  </si>
  <si>
    <t>Ønskekoncerter</t>
  </si>
  <si>
    <t>9542</t>
  </si>
  <si>
    <t>Gruppeliv reguleringsfond</t>
  </si>
  <si>
    <t>9543</t>
  </si>
  <si>
    <t>Danish Television Int.</t>
  </si>
  <si>
    <t>9549</t>
  </si>
  <si>
    <t>Ophavsret for fastansatte</t>
  </si>
  <si>
    <t>9550</t>
  </si>
  <si>
    <t>MR forudbereg. ferie hon</t>
  </si>
  <si>
    <t>9551</t>
  </si>
  <si>
    <t>Feriep. løn indev år</t>
  </si>
  <si>
    <t>9552</t>
  </si>
  <si>
    <t>Feriep. løn sidste år</t>
  </si>
  <si>
    <t>9553</t>
  </si>
  <si>
    <t>Feriep. løn forrige år</t>
  </si>
  <si>
    <t>9554</t>
  </si>
  <si>
    <t>Feriep. honorar-lige år</t>
  </si>
  <si>
    <t>9555</t>
  </si>
  <si>
    <t>Feriep. honorar-ulige år</t>
  </si>
  <si>
    <t>9556</t>
  </si>
  <si>
    <t>Skat vedr. rejser</t>
  </si>
  <si>
    <t>9557</t>
  </si>
  <si>
    <t>Skat vedr. løn</t>
  </si>
  <si>
    <t>9558</t>
  </si>
  <si>
    <t>Skat af forudbe. ferie</t>
  </si>
  <si>
    <t>9559</t>
  </si>
  <si>
    <t>Skat vedr. honorar</t>
  </si>
  <si>
    <t>9560</t>
  </si>
  <si>
    <t>Skyldig ATP</t>
  </si>
  <si>
    <t>9561</t>
  </si>
  <si>
    <t>AM-bidrag vedr. løn</t>
  </si>
  <si>
    <t>9562</t>
  </si>
  <si>
    <t>AM-bidrag vedr. honorar</t>
  </si>
  <si>
    <t>9563</t>
  </si>
  <si>
    <t>AM-bidrag vedr. rejser</t>
  </si>
  <si>
    <t>9564</t>
  </si>
  <si>
    <t>AM-bidrag forudb ferie</t>
  </si>
  <si>
    <t>9570</t>
  </si>
  <si>
    <t>Feriepengeforpligtelse</t>
  </si>
  <si>
    <t>9571</t>
  </si>
  <si>
    <t>Fratrædelsesaftaler</t>
  </si>
  <si>
    <t>9572</t>
  </si>
  <si>
    <t>Sabbatforpligtelse</t>
  </si>
  <si>
    <t>9573</t>
  </si>
  <si>
    <t>Timebanker</t>
  </si>
  <si>
    <t>9574</t>
  </si>
  <si>
    <t>Timebanker decentrale</t>
  </si>
  <si>
    <t>9575</t>
  </si>
  <si>
    <t>9576</t>
  </si>
  <si>
    <t>Kompens.frihed decentrale</t>
  </si>
  <si>
    <t>9580</t>
  </si>
  <si>
    <t>Anden gæld</t>
  </si>
  <si>
    <t>9590</t>
  </si>
  <si>
    <t>Gæld assoc. virk.</t>
  </si>
  <si>
    <t>9600</t>
  </si>
  <si>
    <t>Overskydende licens</t>
  </si>
  <si>
    <t>9601</t>
  </si>
  <si>
    <t>Forudfaktureret licens</t>
  </si>
  <si>
    <t>9602</t>
  </si>
  <si>
    <t>Mellemregning ind/udb ELS</t>
  </si>
  <si>
    <t>9603</t>
  </si>
  <si>
    <t>MR licensbetalinger ELS</t>
  </si>
  <si>
    <t>9604</t>
  </si>
  <si>
    <t>MR - kasse og licens</t>
  </si>
  <si>
    <t>9605</t>
  </si>
  <si>
    <t>Bevil. overskyd. licens</t>
  </si>
  <si>
    <t>9610</t>
  </si>
  <si>
    <t>Andre modtagne forudbet.</t>
  </si>
  <si>
    <t>9611</t>
  </si>
  <si>
    <t>Periodisering sk. omk</t>
  </si>
  <si>
    <t>9612</t>
  </si>
  <si>
    <t>Hensættelse skld løn</t>
  </si>
  <si>
    <t>9613</t>
  </si>
  <si>
    <t>Hensættelse skld honorar</t>
  </si>
  <si>
    <t>9614</t>
  </si>
  <si>
    <t>Honorar udland</t>
  </si>
  <si>
    <t>9615</t>
  </si>
  <si>
    <t>Period. RUO billetindt.</t>
  </si>
  <si>
    <t>9619</t>
  </si>
  <si>
    <t>Uplacerbare indtægter</t>
  </si>
  <si>
    <t>9620</t>
  </si>
  <si>
    <t>Indt. efterf. perioder</t>
  </si>
  <si>
    <t>9625</t>
  </si>
  <si>
    <t>Indt. efterf. perioder AR</t>
  </si>
  <si>
    <t>9630</t>
  </si>
  <si>
    <t>Danmarks Indsamling 2012</t>
  </si>
  <si>
    <t>9705</t>
  </si>
  <si>
    <t>MR - rejse og kreditor VT</t>
  </si>
  <si>
    <t>9710</t>
  </si>
  <si>
    <t>MR - rejse og kreditor</t>
  </si>
  <si>
    <t>9715</t>
  </si>
  <si>
    <t>MR - rejse og kreditor KK</t>
  </si>
  <si>
    <t>9720</t>
  </si>
  <si>
    <t>MR - kasse og kreditor</t>
  </si>
  <si>
    <t>9725</t>
  </si>
  <si>
    <t>MR - kasse og rejse</t>
  </si>
  <si>
    <t>9730</t>
  </si>
  <si>
    <t>MR - indgåede checks</t>
  </si>
  <si>
    <t>9735</t>
  </si>
  <si>
    <t>MR - kasse og kassebilag</t>
  </si>
  <si>
    <t>9740</t>
  </si>
  <si>
    <t>MR - kasse</t>
  </si>
  <si>
    <t>9745</t>
  </si>
  <si>
    <t>MR - kasse og debitor</t>
  </si>
  <si>
    <t>9750</t>
  </si>
  <si>
    <t>MR Navibanking DR-M</t>
  </si>
  <si>
    <t>9755</t>
  </si>
  <si>
    <t>Indbet. debitorer DR-M</t>
  </si>
  <si>
    <t>9760</t>
  </si>
  <si>
    <t>MR - kassen og indkøb</t>
  </si>
  <si>
    <t>9761</t>
  </si>
  <si>
    <t>MR - kassen</t>
  </si>
  <si>
    <t>9770</t>
  </si>
  <si>
    <t>MR - Honorar via kreditor</t>
  </si>
  <si>
    <t>9801</t>
  </si>
  <si>
    <t>MR - løn</t>
  </si>
  <si>
    <t>9802</t>
  </si>
  <si>
    <t>MR - rejse</t>
  </si>
  <si>
    <t>9803</t>
  </si>
  <si>
    <t>MR - honorar</t>
  </si>
  <si>
    <t>9804</t>
  </si>
  <si>
    <t>MR - intern afregning</t>
  </si>
  <si>
    <t>9805</t>
  </si>
  <si>
    <t>MR - øvrige systemer</t>
  </si>
  <si>
    <t>9806</t>
  </si>
  <si>
    <t>MR clearing autofakturaer</t>
  </si>
  <si>
    <t>9807</t>
  </si>
  <si>
    <t>MR PA-GL salgsfakturaer</t>
  </si>
  <si>
    <t>9808</t>
  </si>
  <si>
    <t>MR PA-GL vedr. Gramex</t>
  </si>
  <si>
    <t>9809</t>
  </si>
  <si>
    <t>MR PA-GL vedr. Telekon</t>
  </si>
  <si>
    <t>9810</t>
  </si>
  <si>
    <t>MR PA-GL vedr. Q8</t>
  </si>
  <si>
    <t>9811</t>
  </si>
  <si>
    <t>MR PA-GL vedr. Statoil</t>
  </si>
  <si>
    <t>9812</t>
  </si>
  <si>
    <t>MR PA-GL vedr. Shell</t>
  </si>
  <si>
    <t>9813</t>
  </si>
  <si>
    <t>MR PA-GL vedr. SogB</t>
  </si>
  <si>
    <t>9814</t>
  </si>
  <si>
    <t>MR PA-GL vedr. Blomster</t>
  </si>
  <si>
    <t>9815</t>
  </si>
  <si>
    <t>MR Fakturius</t>
  </si>
  <si>
    <t>9816</t>
  </si>
  <si>
    <t>MR PA-GL vedr. programh.</t>
  </si>
  <si>
    <t>9817</t>
  </si>
  <si>
    <t>MR Ompostering</t>
  </si>
  <si>
    <t>9818</t>
  </si>
  <si>
    <t>MR Xytech udlån</t>
  </si>
  <si>
    <t>9819</t>
  </si>
  <si>
    <t>MR hensættelser (EHEN)</t>
  </si>
  <si>
    <t>9820</t>
  </si>
  <si>
    <t>MR What's On</t>
  </si>
  <si>
    <t>9821</t>
  </si>
  <si>
    <t>MR Lager</t>
  </si>
  <si>
    <t>9822</t>
  </si>
  <si>
    <t>MR lagerprisvarianser</t>
  </si>
  <si>
    <t>9823</t>
  </si>
  <si>
    <t>MR lager-kreditorperiodis</t>
  </si>
  <si>
    <t>9824</t>
  </si>
  <si>
    <t>MR lager disponeringer</t>
  </si>
  <si>
    <t>9825</t>
  </si>
  <si>
    <t>MR lager salg</t>
  </si>
  <si>
    <t>9826</t>
  </si>
  <si>
    <t>MR lager vareforbrug</t>
  </si>
  <si>
    <t>9827</t>
  </si>
  <si>
    <t>MR lager COGS</t>
  </si>
  <si>
    <t>9828</t>
  </si>
  <si>
    <t>MR Expense AP Accrual Acc</t>
  </si>
  <si>
    <t>9829</t>
  </si>
  <si>
    <t>MR Receiving inventory</t>
  </si>
  <si>
    <t>9830</t>
  </si>
  <si>
    <t>MR PO Clearing</t>
  </si>
  <si>
    <t>9831</t>
  </si>
  <si>
    <t>MR AR ej faktureret</t>
  </si>
  <si>
    <t>9832</t>
  </si>
  <si>
    <t>MR AR ej optjent</t>
  </si>
  <si>
    <t>9833</t>
  </si>
  <si>
    <t>MR AR aktiviteter</t>
  </si>
  <si>
    <t>9834</t>
  </si>
  <si>
    <t>MR FA</t>
  </si>
  <si>
    <t>9835</t>
  </si>
  <si>
    <t>MR Fakturaompostering</t>
  </si>
  <si>
    <t>9837</t>
  </si>
  <si>
    <t>MR AR Valutakryds</t>
  </si>
  <si>
    <t>9841</t>
  </si>
  <si>
    <t>Ej fradragsbe. moms 100%</t>
  </si>
  <si>
    <t>9842</t>
  </si>
  <si>
    <t>Ej fradragsbe. moms 50%</t>
  </si>
  <si>
    <t>9843</t>
  </si>
  <si>
    <t>Ej fradragsbe. moms 25%</t>
  </si>
  <si>
    <t>9844</t>
  </si>
  <si>
    <t>Opsætning 0%</t>
  </si>
  <si>
    <t>9845</t>
  </si>
  <si>
    <t>EU-køb-kredit (offset)</t>
  </si>
  <si>
    <t>9846</t>
  </si>
  <si>
    <t>EU-køb-debet</t>
  </si>
  <si>
    <t>9847</t>
  </si>
  <si>
    <t>Ej fradragsbe. moms 0%</t>
  </si>
  <si>
    <t>9848</t>
  </si>
  <si>
    <t>Ej fradragsbe. moms fejl</t>
  </si>
  <si>
    <t>9849</t>
  </si>
  <si>
    <t>Rec til 9508</t>
  </si>
  <si>
    <t>9850</t>
  </si>
  <si>
    <t>Rec til 9509</t>
  </si>
  <si>
    <t>9851</t>
  </si>
  <si>
    <t>Rec til 9538</t>
  </si>
  <si>
    <t>9852</t>
  </si>
  <si>
    <t>Rec til 9539</t>
  </si>
  <si>
    <t>9853</t>
  </si>
  <si>
    <t>Rec til 9536</t>
  </si>
  <si>
    <t>9854</t>
  </si>
  <si>
    <t>Rec til 9537</t>
  </si>
  <si>
    <t>9996</t>
  </si>
  <si>
    <t>Konvertering AR</t>
  </si>
  <si>
    <t>9997</t>
  </si>
  <si>
    <t>Konvertering AP</t>
  </si>
  <si>
    <t>9998</t>
  </si>
  <si>
    <t>Konvertering FA</t>
  </si>
  <si>
    <t>9999</t>
  </si>
  <si>
    <t>Fejlkonto</t>
  </si>
  <si>
    <t>I</t>
  </si>
  <si>
    <t>E</t>
  </si>
  <si>
    <t>ORG_NR</t>
  </si>
  <si>
    <t>NIV5_TEKST</t>
  </si>
  <si>
    <t>NIV2_TEKST</t>
  </si>
  <si>
    <t>10101</t>
  </si>
  <si>
    <t>Bestyrelsen</t>
  </si>
  <si>
    <t>GD-Fælles</t>
  </si>
  <si>
    <t>10111</t>
  </si>
  <si>
    <t>DR Politik, Strategi og Medieforskning</t>
  </si>
  <si>
    <t>10112</t>
  </si>
  <si>
    <t>DR Strategi</t>
  </si>
  <si>
    <t>10113</t>
  </si>
  <si>
    <t>GD Ledelse</t>
  </si>
  <si>
    <t>10114</t>
  </si>
  <si>
    <t>DR Multimedie</t>
  </si>
  <si>
    <t>10115</t>
  </si>
  <si>
    <t>DR Jura</t>
  </si>
  <si>
    <t>10120</t>
  </si>
  <si>
    <t>Etisk sekretariat</t>
  </si>
  <si>
    <t>10201</t>
  </si>
  <si>
    <t>DR Kommunikationsafdelingen</t>
  </si>
  <si>
    <t>10202</t>
  </si>
  <si>
    <t>DR-Åben</t>
  </si>
  <si>
    <t>10203</t>
  </si>
  <si>
    <t>DR Presse</t>
  </si>
  <si>
    <t>10301</t>
  </si>
  <si>
    <t>DR Design drift</t>
  </si>
  <si>
    <t>10302</t>
  </si>
  <si>
    <t>Production design</t>
  </si>
  <si>
    <t>10303</t>
  </si>
  <si>
    <t>Print design</t>
  </si>
  <si>
    <t>10304</t>
  </si>
  <si>
    <t>Digital design</t>
  </si>
  <si>
    <t>10305</t>
  </si>
  <si>
    <t>DR Design</t>
  </si>
  <si>
    <t>10310</t>
  </si>
  <si>
    <t>DR MF-Presse</t>
  </si>
  <si>
    <t>10311</t>
  </si>
  <si>
    <t>KM Ledelse</t>
  </si>
  <si>
    <t>10312</t>
  </si>
  <si>
    <t>KM Projekter</t>
  </si>
  <si>
    <t>10313</t>
  </si>
  <si>
    <t>Kommunikation og Presse</t>
  </si>
  <si>
    <t>10314</t>
  </si>
  <si>
    <t>Markedsføring</t>
  </si>
  <si>
    <t>10315</t>
  </si>
  <si>
    <t>Spot og præsentation, team 1</t>
  </si>
  <si>
    <t>10316</t>
  </si>
  <si>
    <t>Spot og præsentation, team 2</t>
  </si>
  <si>
    <t>10321</t>
  </si>
  <si>
    <t>DR MF-Spot og præsentation, team 1</t>
  </si>
  <si>
    <t>10330</t>
  </si>
  <si>
    <t>DR MF-Spot og præsentation, team 2</t>
  </si>
  <si>
    <t>10340</t>
  </si>
  <si>
    <t>10400</t>
  </si>
  <si>
    <t>DR Kommunikation og HR Stab</t>
  </si>
  <si>
    <t>10401</t>
  </si>
  <si>
    <t>DR Puljer</t>
  </si>
  <si>
    <t>10410</t>
  </si>
  <si>
    <t>DR HR Aktiviteter</t>
  </si>
  <si>
    <t>10411</t>
  </si>
  <si>
    <t>DR HR Tværgående puljer</t>
  </si>
  <si>
    <t>10420</t>
  </si>
  <si>
    <t>DR HR</t>
  </si>
  <si>
    <t>10430</t>
  </si>
  <si>
    <t>DR HR Journalistpraktikanter</t>
  </si>
  <si>
    <t>10431</t>
  </si>
  <si>
    <t>DR HR TF-elever</t>
  </si>
  <si>
    <t>10432</t>
  </si>
  <si>
    <t>DR HR Kontorelever</t>
  </si>
  <si>
    <t>10433</t>
  </si>
  <si>
    <t>DR HR FTP-Elever</t>
  </si>
  <si>
    <t>10434</t>
  </si>
  <si>
    <t>DR HR Andre elever</t>
  </si>
  <si>
    <t>10435</t>
  </si>
  <si>
    <t>DR HR Elever - fællesomkostninger</t>
  </si>
  <si>
    <t>10440</t>
  </si>
  <si>
    <t>DR Organisationerne</t>
  </si>
  <si>
    <t>10450</t>
  </si>
  <si>
    <t>DR Kommunikation og Presse</t>
  </si>
  <si>
    <t>10700</t>
  </si>
  <si>
    <t>12010</t>
  </si>
  <si>
    <t>DR Økonomi TF</t>
  </si>
  <si>
    <t>Økonomidirektøren</t>
  </si>
  <si>
    <t>12011</t>
  </si>
  <si>
    <t>DR Økonomi TF2</t>
  </si>
  <si>
    <t>12012</t>
  </si>
  <si>
    <t>DR Økonomi MD</t>
  </si>
  <si>
    <t>12013</t>
  </si>
  <si>
    <t>DR Økonomi GD/ØD/HR</t>
  </si>
  <si>
    <t>12020</t>
  </si>
  <si>
    <t>Økonomi DR Nyheder</t>
  </si>
  <si>
    <t>12021</t>
  </si>
  <si>
    <t>Økonomi DR Danmark</t>
  </si>
  <si>
    <t>12022</t>
  </si>
  <si>
    <t>Økonomi DR Oplysning</t>
  </si>
  <si>
    <t>12023</t>
  </si>
  <si>
    <t>Økonomi DR Kultur</t>
  </si>
  <si>
    <t>12024</t>
  </si>
  <si>
    <t>Økonomi DR Kultur Fiktion</t>
  </si>
  <si>
    <t>12025</t>
  </si>
  <si>
    <t>DR Budget og controlling</t>
  </si>
  <si>
    <t>12026</t>
  </si>
  <si>
    <t>Økonomi DR ØTM</t>
  </si>
  <si>
    <t>12027</t>
  </si>
  <si>
    <t>Økonomi GD, ØD, HR</t>
  </si>
  <si>
    <t>12028</t>
  </si>
  <si>
    <t>DR Økonomi Service Center</t>
  </si>
  <si>
    <t>12029</t>
  </si>
  <si>
    <t>DR Løn</t>
  </si>
  <si>
    <t>12030</t>
  </si>
  <si>
    <t>12031</t>
  </si>
  <si>
    <t>12032</t>
  </si>
  <si>
    <t>DR Regnskab</t>
  </si>
  <si>
    <t>12033</t>
  </si>
  <si>
    <t>DR Applikationscenter</t>
  </si>
  <si>
    <t>12040</t>
  </si>
  <si>
    <t>ØTM Sekretariatet</t>
  </si>
  <si>
    <t>12041</t>
  </si>
  <si>
    <t>DRs Feriefond og DRs idrætsforening</t>
  </si>
  <si>
    <t>12042</t>
  </si>
  <si>
    <t>DR Koncernindkøb</t>
  </si>
  <si>
    <t>12043</t>
  </si>
  <si>
    <t>ØD IT og kontorartikler</t>
  </si>
  <si>
    <t>12044</t>
  </si>
  <si>
    <t>DR ØD Investeringssekretariat</t>
  </si>
  <si>
    <t>12050</t>
  </si>
  <si>
    <t>Ejendomme og service</t>
  </si>
  <si>
    <t>12051</t>
  </si>
  <si>
    <t>ES Sikkerhed</t>
  </si>
  <si>
    <t>12052</t>
  </si>
  <si>
    <t>ES Drift</t>
  </si>
  <si>
    <t>12053</t>
  </si>
  <si>
    <t>ES Facility kontrakt</t>
  </si>
  <si>
    <t>12054</t>
  </si>
  <si>
    <t>ES Øvrige kontrakter</t>
  </si>
  <si>
    <t>12060</t>
  </si>
  <si>
    <t>12070</t>
  </si>
  <si>
    <t>Lean Center</t>
  </si>
  <si>
    <t>12100</t>
  </si>
  <si>
    <t>DR Licens- og Programservice</t>
  </si>
  <si>
    <t>12101</t>
  </si>
  <si>
    <t>DR Licenskampagner</t>
  </si>
  <si>
    <t>12200</t>
  </si>
  <si>
    <t>DR HR Stab</t>
  </si>
  <si>
    <t>12201</t>
  </si>
  <si>
    <t>DR HR Administration</t>
  </si>
  <si>
    <t>12210</t>
  </si>
  <si>
    <t>DR HR Udvikling</t>
  </si>
  <si>
    <t>12220</t>
  </si>
  <si>
    <t>DR HR Personale</t>
  </si>
  <si>
    <t>12230</t>
  </si>
  <si>
    <t>12231</t>
  </si>
  <si>
    <t>DR HR TF Elever</t>
  </si>
  <si>
    <t>12232</t>
  </si>
  <si>
    <t>12233</t>
  </si>
  <si>
    <t>12234</t>
  </si>
  <si>
    <t>12235</t>
  </si>
  <si>
    <t>12300</t>
  </si>
  <si>
    <t>12301</t>
  </si>
  <si>
    <t>12302</t>
  </si>
  <si>
    <t>12303</t>
  </si>
  <si>
    <t>12401</t>
  </si>
  <si>
    <t>DR Salg fælles</t>
  </si>
  <si>
    <t>12402</t>
  </si>
  <si>
    <t>DR Salg</t>
  </si>
  <si>
    <t>12403</t>
  </si>
  <si>
    <t>DR Internationalt salg</t>
  </si>
  <si>
    <t>13000</t>
  </si>
  <si>
    <t>Teknologi ledelse</t>
  </si>
  <si>
    <t>DR Teknologi</t>
  </si>
  <si>
    <t>13001</t>
  </si>
  <si>
    <t>Teknologipuljen</t>
  </si>
  <si>
    <t>13002</t>
  </si>
  <si>
    <t>Lean-stab</t>
  </si>
  <si>
    <t>13010</t>
  </si>
  <si>
    <t>Teknologi ledelsesstab</t>
  </si>
  <si>
    <t>13011</t>
  </si>
  <si>
    <t>Distribution</t>
  </si>
  <si>
    <t>13012</t>
  </si>
  <si>
    <t>PMO</t>
  </si>
  <si>
    <t>13013</t>
  </si>
  <si>
    <t>Teknologi projektledelse</t>
  </si>
  <si>
    <t>13020</t>
  </si>
  <si>
    <t>13200</t>
  </si>
  <si>
    <t>Teknologisk udvikling</t>
  </si>
  <si>
    <t>13210</t>
  </si>
  <si>
    <t>TU Projektledelse</t>
  </si>
  <si>
    <t>13220</t>
  </si>
  <si>
    <t>TU Produktionssystemer</t>
  </si>
  <si>
    <t>13221</t>
  </si>
  <si>
    <t>TU Mediesystemer</t>
  </si>
  <si>
    <t>13222</t>
  </si>
  <si>
    <t>TU Arkivsystemer</t>
  </si>
  <si>
    <t>13223</t>
  </si>
  <si>
    <t>TU Grafiksystemer</t>
  </si>
  <si>
    <t>13230</t>
  </si>
  <si>
    <t>TU Prod- og uds. teknik</t>
  </si>
  <si>
    <t>13231</t>
  </si>
  <si>
    <t>TU Produktionsteknik</t>
  </si>
  <si>
    <t>13232</t>
  </si>
  <si>
    <t>TU Udsendelsesteknik</t>
  </si>
  <si>
    <t>13233</t>
  </si>
  <si>
    <t>13234</t>
  </si>
  <si>
    <t>13240</t>
  </si>
  <si>
    <t>TU Interaktiv</t>
  </si>
  <si>
    <t>13242</t>
  </si>
  <si>
    <t>TU Web Applikationer</t>
  </si>
  <si>
    <t>13243</t>
  </si>
  <si>
    <t>TU Interaktiv produktion</t>
  </si>
  <si>
    <t>13250</t>
  </si>
  <si>
    <t>TU Virksomhedsapplikationer</t>
  </si>
  <si>
    <t>13251</t>
  </si>
  <si>
    <t>TU Administrative applikationer</t>
  </si>
  <si>
    <t>13252</t>
  </si>
  <si>
    <t>TU Business intelligence</t>
  </si>
  <si>
    <t>13253</t>
  </si>
  <si>
    <t>TU Java</t>
  </si>
  <si>
    <t>13400</t>
  </si>
  <si>
    <t>Teknologisk service</t>
  </si>
  <si>
    <t>13420</t>
  </si>
  <si>
    <t>TS Broadcast service center</t>
  </si>
  <si>
    <t>13421</t>
  </si>
  <si>
    <t>TS Broadcast Stab</t>
  </si>
  <si>
    <t>13422</t>
  </si>
  <si>
    <t>TS Audio</t>
  </si>
  <si>
    <t>13423</t>
  </si>
  <si>
    <t>TS Video</t>
  </si>
  <si>
    <t>13425</t>
  </si>
  <si>
    <t>TS Ressource specialister</t>
  </si>
  <si>
    <t>13430</t>
  </si>
  <si>
    <t>TS 5000 Direct</t>
  </si>
  <si>
    <t>13431</t>
  </si>
  <si>
    <t>TS IT-Support</t>
  </si>
  <si>
    <t>13432</t>
  </si>
  <si>
    <t>TS Asset Styring</t>
  </si>
  <si>
    <t>13433</t>
  </si>
  <si>
    <t>TS Brugeradministration</t>
  </si>
  <si>
    <t>13434</t>
  </si>
  <si>
    <t>TS Helpdesk og PM</t>
  </si>
  <si>
    <t>13440</t>
  </si>
  <si>
    <t>TS Udførelse</t>
  </si>
  <si>
    <t>13450</t>
  </si>
  <si>
    <t>TS Service distrikter</t>
  </si>
  <si>
    <t>13460</t>
  </si>
  <si>
    <t>TS Backup</t>
  </si>
  <si>
    <t>13461</t>
  </si>
  <si>
    <t>TS IT Vagtgruppe</t>
  </si>
  <si>
    <t>13462</t>
  </si>
  <si>
    <t>TS Infrastruktur</t>
  </si>
  <si>
    <t>13463</t>
  </si>
  <si>
    <t>TS Infra mediearkiv</t>
  </si>
  <si>
    <t>13464</t>
  </si>
  <si>
    <t>TS Infra kommunikation</t>
  </si>
  <si>
    <t>13465</t>
  </si>
  <si>
    <t>TS Infra klient</t>
  </si>
  <si>
    <t>13466</t>
  </si>
  <si>
    <t>TS Infra server</t>
  </si>
  <si>
    <t>13467</t>
  </si>
  <si>
    <t>TS Infra Linux og DBA</t>
  </si>
  <si>
    <t>13700</t>
  </si>
  <si>
    <t>Kontrakter</t>
  </si>
  <si>
    <t>13701</t>
  </si>
  <si>
    <t>Fælles IT</t>
  </si>
  <si>
    <t>13702</t>
  </si>
  <si>
    <t>Sendenet</t>
  </si>
  <si>
    <t>13703</t>
  </si>
  <si>
    <t>Telekon</t>
  </si>
  <si>
    <t>13704</t>
  </si>
  <si>
    <t>Afregning Telekon</t>
  </si>
  <si>
    <t>14001</t>
  </si>
  <si>
    <t>TM Ledelse</t>
  </si>
  <si>
    <t>Medieproduktion</t>
  </si>
  <si>
    <t>14002</t>
  </si>
  <si>
    <t>TM IT Sikkerhed</t>
  </si>
  <si>
    <t>14003</t>
  </si>
  <si>
    <t>TM Puljen</t>
  </si>
  <si>
    <t>14004</t>
  </si>
  <si>
    <t>TF Investeringskontor</t>
  </si>
  <si>
    <t>14005</t>
  </si>
  <si>
    <t>TM Teknologi Arkitektur</t>
  </si>
  <si>
    <t>14010</t>
  </si>
  <si>
    <t>TM Ledelsesstab</t>
  </si>
  <si>
    <t>14011</t>
  </si>
  <si>
    <t>TF Sekretariat</t>
  </si>
  <si>
    <t>14012</t>
  </si>
  <si>
    <t>TM Distribution</t>
  </si>
  <si>
    <t>14013</t>
  </si>
  <si>
    <t>14020</t>
  </si>
  <si>
    <t>TM Projektledelse</t>
  </si>
  <si>
    <t>14021</t>
  </si>
  <si>
    <t>TM PMO</t>
  </si>
  <si>
    <t>14101</t>
  </si>
  <si>
    <t>14102</t>
  </si>
  <si>
    <t>TM Sendenet</t>
  </si>
  <si>
    <t>14120</t>
  </si>
  <si>
    <t>MP Ledelse</t>
  </si>
  <si>
    <t>14121</t>
  </si>
  <si>
    <t>MP Pulje</t>
  </si>
  <si>
    <t>14122</t>
  </si>
  <si>
    <t>DR Flow</t>
  </si>
  <si>
    <t>14123</t>
  </si>
  <si>
    <t>DR Planlægning</t>
  </si>
  <si>
    <t>14141</t>
  </si>
  <si>
    <t>DR Arkiv</t>
  </si>
  <si>
    <t>14142</t>
  </si>
  <si>
    <t>Kulturarvsprojektet, Arkiv</t>
  </si>
  <si>
    <t>14143</t>
  </si>
  <si>
    <t>DR Arkiv - Rettigheder</t>
  </si>
  <si>
    <t>14200</t>
  </si>
  <si>
    <t>14201</t>
  </si>
  <si>
    <t>14210</t>
  </si>
  <si>
    <t>14211</t>
  </si>
  <si>
    <t>14212</t>
  </si>
  <si>
    <t>14220</t>
  </si>
  <si>
    <t>TU IT Infrastruktur</t>
  </si>
  <si>
    <t>14221</t>
  </si>
  <si>
    <t>TU Infra mediearkiv</t>
  </si>
  <si>
    <t>14222</t>
  </si>
  <si>
    <t>TU Infra kommunikation</t>
  </si>
  <si>
    <t>14223</t>
  </si>
  <si>
    <t>TU Infra klient</t>
  </si>
  <si>
    <t>14224</t>
  </si>
  <si>
    <t>TU Infra server</t>
  </si>
  <si>
    <t>14225</t>
  </si>
  <si>
    <t>TU Infra Linux og DBA</t>
  </si>
  <si>
    <t>14230</t>
  </si>
  <si>
    <t>14231</t>
  </si>
  <si>
    <t>TU Produktionssteknik</t>
  </si>
  <si>
    <t>14232</t>
  </si>
  <si>
    <t>14240</t>
  </si>
  <si>
    <t>14241</t>
  </si>
  <si>
    <t>TU Web Publicering</t>
  </si>
  <si>
    <t>14242</t>
  </si>
  <si>
    <t>14243</t>
  </si>
  <si>
    <t>14250</t>
  </si>
  <si>
    <t>TU Virksomheds applikationer</t>
  </si>
  <si>
    <t>14251</t>
  </si>
  <si>
    <t>14252</t>
  </si>
  <si>
    <t>14253</t>
  </si>
  <si>
    <t>14260</t>
  </si>
  <si>
    <t>14270</t>
  </si>
  <si>
    <t>TU Innovation</t>
  </si>
  <si>
    <t>14300</t>
  </si>
  <si>
    <t>Ledelse</t>
  </si>
  <si>
    <t>14301</t>
  </si>
  <si>
    <t>Udsendelse</t>
  </si>
  <si>
    <t>14302</t>
  </si>
  <si>
    <t>Udsendelse linjer</t>
  </si>
  <si>
    <t>14303</t>
  </si>
  <si>
    <t>Udsendelse indsatsteam</t>
  </si>
  <si>
    <t>14304</t>
  </si>
  <si>
    <t>Bånd og film</t>
  </si>
  <si>
    <t>14305</t>
  </si>
  <si>
    <t>MCR</t>
  </si>
  <si>
    <t>14320</t>
  </si>
  <si>
    <t>Stab</t>
  </si>
  <si>
    <t>14321</t>
  </si>
  <si>
    <t>14322</t>
  </si>
  <si>
    <t>UFO</t>
  </si>
  <si>
    <t>14323</t>
  </si>
  <si>
    <t>Radio Continuity</t>
  </si>
  <si>
    <t>14324</t>
  </si>
  <si>
    <t>TV Continuity</t>
  </si>
  <si>
    <t>14325</t>
  </si>
  <si>
    <t>14340</t>
  </si>
  <si>
    <t>Indsatsteam</t>
  </si>
  <si>
    <t>14360</t>
  </si>
  <si>
    <t>Tekst</t>
  </si>
  <si>
    <t>14361</t>
  </si>
  <si>
    <t>Programmodtagelse</t>
  </si>
  <si>
    <t>14400</t>
  </si>
  <si>
    <t>14410</t>
  </si>
  <si>
    <t>14411</t>
  </si>
  <si>
    <t>14412</t>
  </si>
  <si>
    <t>14420</t>
  </si>
  <si>
    <t>14421</t>
  </si>
  <si>
    <t>TS Format, grafik og optik</t>
  </si>
  <si>
    <t>14422</t>
  </si>
  <si>
    <t>14423</t>
  </si>
  <si>
    <t>14424</t>
  </si>
  <si>
    <t>TS Service masterkontrol og udsendelse</t>
  </si>
  <si>
    <t>14425</t>
  </si>
  <si>
    <t>14430</t>
  </si>
  <si>
    <t>14431</t>
  </si>
  <si>
    <t>14432</t>
  </si>
  <si>
    <t>14440</t>
  </si>
  <si>
    <t>14441</t>
  </si>
  <si>
    <t>TS Xytech udlån-fiktiv</t>
  </si>
  <si>
    <t>14442</t>
  </si>
  <si>
    <t>TS Køb-salg af biler</t>
  </si>
  <si>
    <t>14443</t>
  </si>
  <si>
    <t>TS Biler</t>
  </si>
  <si>
    <t>14444</t>
  </si>
  <si>
    <t>TS Standard biler</t>
  </si>
  <si>
    <t>14450</t>
  </si>
  <si>
    <t>TS Teknologisk service distrikter</t>
  </si>
  <si>
    <t>14500</t>
  </si>
  <si>
    <t>14501</t>
  </si>
  <si>
    <t>14502</t>
  </si>
  <si>
    <t>14503</t>
  </si>
  <si>
    <t>14510</t>
  </si>
  <si>
    <t>ES Service ledelse</t>
  </si>
  <si>
    <t>14511</t>
  </si>
  <si>
    <t>ES Service 2000</t>
  </si>
  <si>
    <t>14512</t>
  </si>
  <si>
    <t>ES Post og distribution</t>
  </si>
  <si>
    <t>14513</t>
  </si>
  <si>
    <t>ES Varelager</t>
  </si>
  <si>
    <t>14514</t>
  </si>
  <si>
    <t>ES Tryk og kopi</t>
  </si>
  <si>
    <t>14515</t>
  </si>
  <si>
    <t>ES reception og omstilling</t>
  </si>
  <si>
    <t>14516</t>
  </si>
  <si>
    <t>ES Foyerservice</t>
  </si>
  <si>
    <t>14517</t>
  </si>
  <si>
    <t>ES FM Services</t>
  </si>
  <si>
    <t>14520</t>
  </si>
  <si>
    <t>14521</t>
  </si>
  <si>
    <t>ES Afhjælpende vedligehold</t>
  </si>
  <si>
    <t>14530</t>
  </si>
  <si>
    <t>ES Projekter</t>
  </si>
  <si>
    <t>14540</t>
  </si>
  <si>
    <t>ES Distrikter</t>
  </si>
  <si>
    <t>14541</t>
  </si>
  <si>
    <t>ES Kantine vest</t>
  </si>
  <si>
    <t>14542</t>
  </si>
  <si>
    <t>ES reception og omstilling vest</t>
  </si>
  <si>
    <t>14543</t>
  </si>
  <si>
    <t>ES Kopicenter vest</t>
  </si>
  <si>
    <t>14544</t>
  </si>
  <si>
    <t>ES Distribution vest</t>
  </si>
  <si>
    <t>14600</t>
  </si>
  <si>
    <t>TF Fælles-IT puljen</t>
  </si>
  <si>
    <t>14601</t>
  </si>
  <si>
    <t>Telefoni-Telekon</t>
  </si>
  <si>
    <t>14700</t>
  </si>
  <si>
    <t>TM Kontrakt</t>
  </si>
  <si>
    <t>14701</t>
  </si>
  <si>
    <t>TM Fælles-IT</t>
  </si>
  <si>
    <t>14702</t>
  </si>
  <si>
    <t>14800</t>
  </si>
  <si>
    <t>DR Medieservice ledelse</t>
  </si>
  <si>
    <t>14810</t>
  </si>
  <si>
    <t>DR Rettighedscenter</t>
  </si>
  <si>
    <t>14811</t>
  </si>
  <si>
    <t>DR Tekst</t>
  </si>
  <si>
    <t>14812</t>
  </si>
  <si>
    <t>DR Tekst afregning</t>
  </si>
  <si>
    <t>14820</t>
  </si>
  <si>
    <t>Visuelt udtryk fælles</t>
  </si>
  <si>
    <t>14821</t>
  </si>
  <si>
    <t>Special effects</t>
  </si>
  <si>
    <t>14822</t>
  </si>
  <si>
    <t>14823</t>
  </si>
  <si>
    <t>Kostume</t>
  </si>
  <si>
    <t>14824</t>
  </si>
  <si>
    <t>Sminke</t>
  </si>
  <si>
    <t>14825</t>
  </si>
  <si>
    <t>Dekoration</t>
  </si>
  <si>
    <t>14826</t>
  </si>
  <si>
    <t>Tapetsere</t>
  </si>
  <si>
    <t>14827</t>
  </si>
  <si>
    <t>Snedkere</t>
  </si>
  <si>
    <t>14828</t>
  </si>
  <si>
    <t>Malere</t>
  </si>
  <si>
    <t>14830</t>
  </si>
  <si>
    <t>Studie-OB fælles</t>
  </si>
  <si>
    <t>14831</t>
  </si>
  <si>
    <t>Studie-OB</t>
  </si>
  <si>
    <t>14832</t>
  </si>
  <si>
    <t>Studie-OB produktion</t>
  </si>
  <si>
    <t>14835</t>
  </si>
  <si>
    <t>DR Udstyr</t>
  </si>
  <si>
    <t>14840</t>
  </si>
  <si>
    <t>DR Arkiv og Research</t>
  </si>
  <si>
    <t>14841</t>
  </si>
  <si>
    <t>DR A-R Timelønnede</t>
  </si>
  <si>
    <t>14842</t>
  </si>
  <si>
    <t>DR A-R Metadatering og Arkivering</t>
  </si>
  <si>
    <t>14843</t>
  </si>
  <si>
    <t>DR A-R Research</t>
  </si>
  <si>
    <t>14844</t>
  </si>
  <si>
    <t>DR A-R Arkivsalg</t>
  </si>
  <si>
    <t>14845</t>
  </si>
  <si>
    <t>DR A-R Bånd og Film</t>
  </si>
  <si>
    <t>14846</t>
  </si>
  <si>
    <t>DR A-R Innovation</t>
  </si>
  <si>
    <t>14850</t>
  </si>
  <si>
    <t>DR Design Drift</t>
  </si>
  <si>
    <t>14851</t>
  </si>
  <si>
    <t>14860</t>
  </si>
  <si>
    <t>Design og Udtryk fælles</t>
  </si>
  <si>
    <t>14861</t>
  </si>
  <si>
    <t>14862</t>
  </si>
  <si>
    <t>14863</t>
  </si>
  <si>
    <t>Design</t>
  </si>
  <si>
    <t>14864</t>
  </si>
  <si>
    <t>Nyhedsgrafik</t>
  </si>
  <si>
    <t>14865</t>
  </si>
  <si>
    <t>14866</t>
  </si>
  <si>
    <t>Scenografi</t>
  </si>
  <si>
    <t>14867</t>
  </si>
  <si>
    <t>Nyhedsgrafik fastprisaftale</t>
  </si>
  <si>
    <t>14870</t>
  </si>
  <si>
    <t>Studie og Teknik</t>
  </si>
  <si>
    <t>14871</t>
  </si>
  <si>
    <t>Studie-OB TV</t>
  </si>
  <si>
    <t>14872</t>
  </si>
  <si>
    <t>14873</t>
  </si>
  <si>
    <t>14874</t>
  </si>
  <si>
    <t>Studieafvikling fastprisaftale</t>
  </si>
  <si>
    <t>14875</t>
  </si>
  <si>
    <t>DR Rekvisit</t>
  </si>
  <si>
    <t>14876</t>
  </si>
  <si>
    <t>DR Scenografi</t>
  </si>
  <si>
    <t>14877</t>
  </si>
  <si>
    <t>14878</t>
  </si>
  <si>
    <t>14879</t>
  </si>
  <si>
    <t>14880</t>
  </si>
  <si>
    <t>Studie-OB Musik</t>
  </si>
  <si>
    <t>14881</t>
  </si>
  <si>
    <t>Studie-OB Produktion</t>
  </si>
  <si>
    <t>14882</t>
  </si>
  <si>
    <t>Freelance teknikere</t>
  </si>
  <si>
    <t>14883</t>
  </si>
  <si>
    <t>Freelance producere</t>
  </si>
  <si>
    <t>14890</t>
  </si>
  <si>
    <t>Programproduktion</t>
  </si>
  <si>
    <t>14891</t>
  </si>
  <si>
    <t>Programproduktion puljer</t>
  </si>
  <si>
    <t>14900</t>
  </si>
  <si>
    <t>Produktion København</t>
  </si>
  <si>
    <t>14901</t>
  </si>
  <si>
    <t>Produktion København puljer</t>
  </si>
  <si>
    <t>14902</t>
  </si>
  <si>
    <t>Programteknik Nyheder</t>
  </si>
  <si>
    <t>14903</t>
  </si>
  <si>
    <t>Programteknik Nyheder puljer</t>
  </si>
  <si>
    <t>16000</t>
  </si>
  <si>
    <t>DR Bygningsinvesteringer</t>
  </si>
  <si>
    <t>DR Investeringer</t>
  </si>
  <si>
    <t>16100</t>
  </si>
  <si>
    <t>DR Teknologiinvesteringer</t>
  </si>
  <si>
    <t>16200</t>
  </si>
  <si>
    <t>DR Bygningsprojektet</t>
  </si>
  <si>
    <t>16201</t>
  </si>
  <si>
    <t>Resultatførte omkostninger DR Byen</t>
  </si>
  <si>
    <t>16202</t>
  </si>
  <si>
    <t>Omkostninger DR Byen efter 160609</t>
  </si>
  <si>
    <t>16203</t>
  </si>
  <si>
    <t>Indflytning DR Byen</t>
  </si>
  <si>
    <t>16204</t>
  </si>
  <si>
    <t>Dobbeltdrift DR Byen</t>
  </si>
  <si>
    <t>16205</t>
  </si>
  <si>
    <t>Kontorinventar DR Byen</t>
  </si>
  <si>
    <t>16206</t>
  </si>
  <si>
    <t>Kommunikation</t>
  </si>
  <si>
    <t>16207</t>
  </si>
  <si>
    <t>Visionarium</t>
  </si>
  <si>
    <t>16208</t>
  </si>
  <si>
    <t>Nødstrømsanlæg</t>
  </si>
  <si>
    <t>16209</t>
  </si>
  <si>
    <t>DR Byen - TF</t>
  </si>
  <si>
    <t>16300</t>
  </si>
  <si>
    <t>DR Sendenetsinvesteringer</t>
  </si>
  <si>
    <t>16400</t>
  </si>
  <si>
    <t>DR MUX Udbygning lånefinansieret</t>
  </si>
  <si>
    <t>18000</t>
  </si>
  <si>
    <t>Honorarfirma</t>
  </si>
  <si>
    <t>Fællesposter</t>
  </si>
  <si>
    <t>18001</t>
  </si>
  <si>
    <t>Fællesposter - driftsomk.</t>
  </si>
  <si>
    <t>18002</t>
  </si>
  <si>
    <t>Fællesposter - øvrige omk.</t>
  </si>
  <si>
    <t>18003</t>
  </si>
  <si>
    <t>Budgetkorrektioner</t>
  </si>
  <si>
    <t>18004</t>
  </si>
  <si>
    <t>DR LR Organisationerne</t>
  </si>
  <si>
    <t>18005</t>
  </si>
  <si>
    <t>DR Intern revision</t>
  </si>
  <si>
    <t>18006</t>
  </si>
  <si>
    <t>DR Multimedie udligning</t>
  </si>
  <si>
    <t>18010</t>
  </si>
  <si>
    <t>Budget puljer</t>
  </si>
  <si>
    <t>18020</t>
  </si>
  <si>
    <t>Budgetreserven</t>
  </si>
  <si>
    <t>18100</t>
  </si>
  <si>
    <t>Parkering</t>
  </si>
  <si>
    <t>18101</t>
  </si>
  <si>
    <t>Fremleje TV-Byen</t>
  </si>
  <si>
    <t>18102</t>
  </si>
  <si>
    <t>18110</t>
  </si>
  <si>
    <t>Arkivsalg</t>
  </si>
  <si>
    <t>18120</t>
  </si>
  <si>
    <t>Sportsrettigheder</t>
  </si>
  <si>
    <t>18121</t>
  </si>
  <si>
    <t>Indtægter vedr. DR Update</t>
  </si>
  <si>
    <t>18122</t>
  </si>
  <si>
    <t>Copydan</t>
  </si>
  <si>
    <t>18130</t>
  </si>
  <si>
    <t>18140</t>
  </si>
  <si>
    <t>18150</t>
  </si>
  <si>
    <t>Internationalt salg</t>
  </si>
  <si>
    <t>18200</t>
  </si>
  <si>
    <t>DRs pensionskasse</t>
  </si>
  <si>
    <t>18201</t>
  </si>
  <si>
    <t>DRs pensionskasse honorar</t>
  </si>
  <si>
    <t>18210</t>
  </si>
  <si>
    <t>Lagerreguleringer</t>
  </si>
  <si>
    <t>18220</t>
  </si>
  <si>
    <t>DR Intern Revision</t>
  </si>
  <si>
    <t>18230</t>
  </si>
  <si>
    <t>Lønmæssige hensættelser</t>
  </si>
  <si>
    <t>18231</t>
  </si>
  <si>
    <t>DR Lønudbetaling</t>
  </si>
  <si>
    <t>18232</t>
  </si>
  <si>
    <t>Fratrædelsesordninger generelt</t>
  </si>
  <si>
    <t>18233</t>
  </si>
  <si>
    <t>Fratrædelsesordninger november 2005</t>
  </si>
  <si>
    <t>18240</t>
  </si>
  <si>
    <t>Andre regnskabsmæssige hensættelser</t>
  </si>
  <si>
    <t>18241</t>
  </si>
  <si>
    <t>Omkostninger DR Byen</t>
  </si>
  <si>
    <t>20010</t>
  </si>
  <si>
    <t>Mediedirektøren</t>
  </si>
  <si>
    <t>MD</t>
  </si>
  <si>
    <t>20020</t>
  </si>
  <si>
    <t>MD-Strategi og projekt</t>
  </si>
  <si>
    <t>20021</t>
  </si>
  <si>
    <t>20022</t>
  </si>
  <si>
    <t>Dansk kulturarv</t>
  </si>
  <si>
    <t>20023</t>
  </si>
  <si>
    <t>DR Programudvikling</t>
  </si>
  <si>
    <t>20030</t>
  </si>
  <si>
    <t>Ramasjang</t>
  </si>
  <si>
    <t>20031</t>
  </si>
  <si>
    <t>Musik</t>
  </si>
  <si>
    <t>20032</t>
  </si>
  <si>
    <t>P1</t>
  </si>
  <si>
    <t>20033</t>
  </si>
  <si>
    <t>P2 og kultur</t>
  </si>
  <si>
    <t>20034</t>
  </si>
  <si>
    <t>Radio</t>
  </si>
  <si>
    <t>20035</t>
  </si>
  <si>
    <t>DR.DK</t>
  </si>
  <si>
    <t>20036</t>
  </si>
  <si>
    <t>DR.DK Projekt</t>
  </si>
  <si>
    <t>20037</t>
  </si>
  <si>
    <t>20038</t>
  </si>
  <si>
    <t>DR2</t>
  </si>
  <si>
    <t>20039</t>
  </si>
  <si>
    <t>DR K</t>
  </si>
  <si>
    <t>20040</t>
  </si>
  <si>
    <t>Nordvisions sekretariat</t>
  </si>
  <si>
    <t>20041</t>
  </si>
  <si>
    <t>NV DR</t>
  </si>
  <si>
    <t>20042</t>
  </si>
  <si>
    <t>HD og MAMA</t>
  </si>
  <si>
    <t>20043</t>
  </si>
  <si>
    <t>MD Planafdeling</t>
  </si>
  <si>
    <t>20050</t>
  </si>
  <si>
    <t>MD IP Puljer</t>
  </si>
  <si>
    <t>20100</t>
  </si>
  <si>
    <t>Børn og unge programramme</t>
  </si>
  <si>
    <t>20101</t>
  </si>
  <si>
    <t>Børn og unge fremmedfilm</t>
  </si>
  <si>
    <t>20103</t>
  </si>
  <si>
    <t>DR Ramasjang Programramme</t>
  </si>
  <si>
    <t>20104</t>
  </si>
  <si>
    <t>DR Ramasjang Fremmedfilm</t>
  </si>
  <si>
    <t>20111</t>
  </si>
  <si>
    <t>DR Ultra Programramme</t>
  </si>
  <si>
    <t>20112</t>
  </si>
  <si>
    <t>DR Ultra Fremmedfilm</t>
  </si>
  <si>
    <t>20200</t>
  </si>
  <si>
    <t>P1 Programramme</t>
  </si>
  <si>
    <t>20210</t>
  </si>
  <si>
    <t>P2 Programramme</t>
  </si>
  <si>
    <t>20220</t>
  </si>
  <si>
    <t>P3 Programramme</t>
  </si>
  <si>
    <t>20221</t>
  </si>
  <si>
    <t>P4 Programramme</t>
  </si>
  <si>
    <t>20230</t>
  </si>
  <si>
    <t>Digital radio programramme</t>
  </si>
  <si>
    <t>20300</t>
  </si>
  <si>
    <t>DR 1 Programramme</t>
  </si>
  <si>
    <t>20301</t>
  </si>
  <si>
    <t>DR 1 PP Programramme</t>
  </si>
  <si>
    <t>20302</t>
  </si>
  <si>
    <t>Fremmedfilm</t>
  </si>
  <si>
    <t>20303</t>
  </si>
  <si>
    <t>DR 1 Fremmedfilm</t>
  </si>
  <si>
    <t>20400</t>
  </si>
  <si>
    <t>DR 2 Programramme</t>
  </si>
  <si>
    <t>20401</t>
  </si>
  <si>
    <t>DR 2 PP Programramme</t>
  </si>
  <si>
    <t>20402</t>
  </si>
  <si>
    <t>DR 2 Fremmedfilm</t>
  </si>
  <si>
    <t>20500</t>
  </si>
  <si>
    <t>DR.DK Programramme</t>
  </si>
  <si>
    <t>20600</t>
  </si>
  <si>
    <t>Strategi og projekt programramme</t>
  </si>
  <si>
    <t>20601</t>
  </si>
  <si>
    <t>Radio Days</t>
  </si>
  <si>
    <t>20602</t>
  </si>
  <si>
    <t>New Media Days</t>
  </si>
  <si>
    <t>20610</t>
  </si>
  <si>
    <t>MD Årets pulje</t>
  </si>
  <si>
    <t>20620</t>
  </si>
  <si>
    <t>MD Langtidsplaner</t>
  </si>
  <si>
    <t>20630</t>
  </si>
  <si>
    <t>Spillefilm</t>
  </si>
  <si>
    <t>20631</t>
  </si>
  <si>
    <t>Kort- og dokumentarfilm</t>
  </si>
  <si>
    <t>20640</t>
  </si>
  <si>
    <t>Spillefilm 2015-2018</t>
  </si>
  <si>
    <t>20641</t>
  </si>
  <si>
    <t>Kort- og dokumentarfilm 2015-2018</t>
  </si>
  <si>
    <t>20642</t>
  </si>
  <si>
    <t>Center for talentudvikling 2015-2018</t>
  </si>
  <si>
    <t>20650</t>
  </si>
  <si>
    <t>20651</t>
  </si>
  <si>
    <t>Øvrige rettigheder</t>
  </si>
  <si>
    <t>20652</t>
  </si>
  <si>
    <t>KODA</t>
  </si>
  <si>
    <t>20653</t>
  </si>
  <si>
    <t>Gramex</t>
  </si>
  <si>
    <t>20654</t>
  </si>
  <si>
    <t>Forfatterforening</t>
  </si>
  <si>
    <t>20655</t>
  </si>
  <si>
    <t>20660</t>
  </si>
  <si>
    <t>Nordvisionsfond</t>
  </si>
  <si>
    <t>20661</t>
  </si>
  <si>
    <t>Nordvision R-U</t>
  </si>
  <si>
    <t>20670</t>
  </si>
  <si>
    <t>Dummy pulje</t>
  </si>
  <si>
    <t>20671</t>
  </si>
  <si>
    <t>Genudsendelser mellemregning</t>
  </si>
  <si>
    <t>20672</t>
  </si>
  <si>
    <t>Nordisk TV-samarbejde</t>
  </si>
  <si>
    <t>20673</t>
  </si>
  <si>
    <t>TH Tekstning mellemregning</t>
  </si>
  <si>
    <t>20680</t>
  </si>
  <si>
    <t>Spillefilm 2011-2014</t>
  </si>
  <si>
    <t>20681</t>
  </si>
  <si>
    <t>Kort- og dokumentarfilm 2011-2014</t>
  </si>
  <si>
    <t>20682</t>
  </si>
  <si>
    <t>Center for talentudvikling 2011-2014</t>
  </si>
  <si>
    <t>20701</t>
  </si>
  <si>
    <t>20702</t>
  </si>
  <si>
    <t>20710</t>
  </si>
  <si>
    <t>DR K Programramme</t>
  </si>
  <si>
    <t>20711</t>
  </si>
  <si>
    <t>DR K Fremmedfilm</t>
  </si>
  <si>
    <t>20720</t>
  </si>
  <si>
    <t>HD og MAMA Programramme</t>
  </si>
  <si>
    <t>20721</t>
  </si>
  <si>
    <t>HD og MAMA Fremmedfilm</t>
  </si>
  <si>
    <t>20730</t>
  </si>
  <si>
    <t>DR Update</t>
  </si>
  <si>
    <t>20801</t>
  </si>
  <si>
    <t>20802</t>
  </si>
  <si>
    <t>MF Puljer</t>
  </si>
  <si>
    <t>20810</t>
  </si>
  <si>
    <t>DR Medier Kreativ Produktion</t>
  </si>
  <si>
    <t>20811</t>
  </si>
  <si>
    <t>DR Medier Planning og Digital</t>
  </si>
  <si>
    <t>20901</t>
  </si>
  <si>
    <t>DR 3 Programramme</t>
  </si>
  <si>
    <t>20902</t>
  </si>
  <si>
    <t>DR 3 Fremmedfilm</t>
  </si>
  <si>
    <t>21000</t>
  </si>
  <si>
    <t>Eurovision Song Contest 2014</t>
  </si>
  <si>
    <t>21001</t>
  </si>
  <si>
    <t>ESC Show</t>
  </si>
  <si>
    <t>21002</t>
  </si>
  <si>
    <t>ESC Production</t>
  </si>
  <si>
    <t>21003</t>
  </si>
  <si>
    <t>ESC Relations</t>
  </si>
  <si>
    <t>22000</t>
  </si>
  <si>
    <t>Nyhedsdirektøren</t>
  </si>
  <si>
    <t>DR Nyheder</t>
  </si>
  <si>
    <t>22001</t>
  </si>
  <si>
    <t>DR Nyheder ledelse og sekretariat</t>
  </si>
  <si>
    <t>22002</t>
  </si>
  <si>
    <t>Bureauer</t>
  </si>
  <si>
    <t>22003</t>
  </si>
  <si>
    <t>DR Nyheder puljer</t>
  </si>
  <si>
    <t>22100</t>
  </si>
  <si>
    <t>Korrespondenter</t>
  </si>
  <si>
    <t>22101</t>
  </si>
  <si>
    <t>Udland</t>
  </si>
  <si>
    <t>22102</t>
  </si>
  <si>
    <t>DR2 Udland</t>
  </si>
  <si>
    <t>22103</t>
  </si>
  <si>
    <t>Magasinet Horisont</t>
  </si>
  <si>
    <t>22110</t>
  </si>
  <si>
    <t>Penge</t>
  </si>
  <si>
    <t>22111</t>
  </si>
  <si>
    <t>Business</t>
  </si>
  <si>
    <t>22112</t>
  </si>
  <si>
    <t>Magasinet Penge</t>
  </si>
  <si>
    <t>22120</t>
  </si>
  <si>
    <t>Politik</t>
  </si>
  <si>
    <t>22130</t>
  </si>
  <si>
    <t>DR Nyheder Teknik</t>
  </si>
  <si>
    <t>22131</t>
  </si>
  <si>
    <t>DR Nyheder Teknik øvrig</t>
  </si>
  <si>
    <t>22140</t>
  </si>
  <si>
    <t>TV-A</t>
  </si>
  <si>
    <t>22141</t>
  </si>
  <si>
    <t>Magasinet 21 Søndag</t>
  </si>
  <si>
    <t>22142</t>
  </si>
  <si>
    <t>DR Nyheder Events og Projekter</t>
  </si>
  <si>
    <t>22150</t>
  </si>
  <si>
    <t>Deadline 22.30</t>
  </si>
  <si>
    <t>22151</t>
  </si>
  <si>
    <t>Deadline 17</t>
  </si>
  <si>
    <t>22160</t>
  </si>
  <si>
    <t>DR Nyheder Research</t>
  </si>
  <si>
    <t>22170</t>
  </si>
  <si>
    <t>Nyheder i perspektiv generelt</t>
  </si>
  <si>
    <t>22200</t>
  </si>
  <si>
    <t>DR Sporten</t>
  </si>
  <si>
    <t>22201</t>
  </si>
  <si>
    <t>DR Sporten øvrig</t>
  </si>
  <si>
    <t>22202</t>
  </si>
  <si>
    <t>DR Sporten Løn</t>
  </si>
  <si>
    <t>22210</t>
  </si>
  <si>
    <t>22211</t>
  </si>
  <si>
    <t>Web og Mobil</t>
  </si>
  <si>
    <t>22212</t>
  </si>
  <si>
    <t>Vejret</t>
  </si>
  <si>
    <t>22213</t>
  </si>
  <si>
    <t>Live TV og Breaking</t>
  </si>
  <si>
    <t>22220</t>
  </si>
  <si>
    <t>Nyheder Radioavisen</t>
  </si>
  <si>
    <t>22221</t>
  </si>
  <si>
    <t>P1 Morgen</t>
  </si>
  <si>
    <t>22222</t>
  </si>
  <si>
    <t>P1 Debat</t>
  </si>
  <si>
    <t>22223</t>
  </si>
  <si>
    <t>P3 Nyheder</t>
  </si>
  <si>
    <t>22224</t>
  </si>
  <si>
    <t>Aktualitet</t>
  </si>
  <si>
    <t>22225</t>
  </si>
  <si>
    <t>DR Nyheder Praktikanter</t>
  </si>
  <si>
    <t>22230</t>
  </si>
  <si>
    <t>Indland</t>
  </si>
  <si>
    <t>22231</t>
  </si>
  <si>
    <t>Nyhedsredaktionen</t>
  </si>
  <si>
    <t>22240</t>
  </si>
  <si>
    <t>Nyhedsredaktion</t>
  </si>
  <si>
    <t>22250</t>
  </si>
  <si>
    <t>DR Nyheder output generelt</t>
  </si>
  <si>
    <t>22260</t>
  </si>
  <si>
    <t>22261</t>
  </si>
  <si>
    <t>22262</t>
  </si>
  <si>
    <t>Orientering</t>
  </si>
  <si>
    <t>22270</t>
  </si>
  <si>
    <t>TVA</t>
  </si>
  <si>
    <t>22271</t>
  </si>
  <si>
    <t>22272</t>
  </si>
  <si>
    <t>Bag Borgen</t>
  </si>
  <si>
    <t>22273</t>
  </si>
  <si>
    <t>TVA 18.30</t>
  </si>
  <si>
    <t>22274</t>
  </si>
  <si>
    <t>Magasiner øvrige</t>
  </si>
  <si>
    <t>22280</t>
  </si>
  <si>
    <t>Deadline</t>
  </si>
  <si>
    <t>22281</t>
  </si>
  <si>
    <t>Deadline øvrig</t>
  </si>
  <si>
    <t>22282</t>
  </si>
  <si>
    <t>Debatten</t>
  </si>
  <si>
    <t>22283</t>
  </si>
  <si>
    <t>Deadline Magasiner</t>
  </si>
  <si>
    <t>22290</t>
  </si>
  <si>
    <t>Events</t>
  </si>
  <si>
    <t>22291</t>
  </si>
  <si>
    <t>Vejrredaktion</t>
  </si>
  <si>
    <t>22300</t>
  </si>
  <si>
    <t>Visuelt Udtryk</t>
  </si>
  <si>
    <t>22301</t>
  </si>
  <si>
    <t>Event projekter</t>
  </si>
  <si>
    <t>22302</t>
  </si>
  <si>
    <t>Afvikling til DR Medieproduktion</t>
  </si>
  <si>
    <t>22500</t>
  </si>
  <si>
    <t>DR Nyheder input generelt</t>
  </si>
  <si>
    <t>22501</t>
  </si>
  <si>
    <t>Breaking</t>
  </si>
  <si>
    <t>22502</t>
  </si>
  <si>
    <t>DR2 Morgen</t>
  </si>
  <si>
    <t>22503</t>
  </si>
  <si>
    <t>DR2 Dagen</t>
  </si>
  <si>
    <t>22504</t>
  </si>
  <si>
    <t>DR2 Dagsfladen</t>
  </si>
  <si>
    <t>22510</t>
  </si>
  <si>
    <t>22511</t>
  </si>
  <si>
    <t>22512</t>
  </si>
  <si>
    <t>22520</t>
  </si>
  <si>
    <t>Erhverv og Økonomi</t>
  </si>
  <si>
    <t>22521</t>
  </si>
  <si>
    <t>P1 Business</t>
  </si>
  <si>
    <t>22522</t>
  </si>
  <si>
    <t>22530</t>
  </si>
  <si>
    <t>22531</t>
  </si>
  <si>
    <t>22540</t>
  </si>
  <si>
    <t>Produktion</t>
  </si>
  <si>
    <t>22541</t>
  </si>
  <si>
    <t>22550</t>
  </si>
  <si>
    <t>22551</t>
  </si>
  <si>
    <t>Kontant</t>
  </si>
  <si>
    <t>22552</t>
  </si>
  <si>
    <t>Detektor</t>
  </si>
  <si>
    <t>22553</t>
  </si>
  <si>
    <t>Madmagasinet Aamann og Frisk</t>
  </si>
  <si>
    <t>22560</t>
  </si>
  <si>
    <t>Nyhedscenter</t>
  </si>
  <si>
    <t>22570</t>
  </si>
  <si>
    <t>DR Magasiner</t>
  </si>
  <si>
    <t>24000</t>
  </si>
  <si>
    <t>DR Oplysning ledelse og sekretariat</t>
  </si>
  <si>
    <t>DR Oplysning</t>
  </si>
  <si>
    <t>24001</t>
  </si>
  <si>
    <t>DR Oplysning Programteknik</t>
  </si>
  <si>
    <t>24002</t>
  </si>
  <si>
    <t>DR Oplysning puljer</t>
  </si>
  <si>
    <t>24003</t>
  </si>
  <si>
    <t>Sprogpolitik</t>
  </si>
  <si>
    <t>24004</t>
  </si>
  <si>
    <t>Genudsendelser</t>
  </si>
  <si>
    <t>24100</t>
  </si>
  <si>
    <t>DR Event - Aftenshowet</t>
  </si>
  <si>
    <t>24101</t>
  </si>
  <si>
    <t>DR Event - diverse events</t>
  </si>
  <si>
    <t>24200</t>
  </si>
  <si>
    <t>DR Ungdomsredaktionen</t>
  </si>
  <si>
    <t>24201</t>
  </si>
  <si>
    <t>DR Ung community drift</t>
  </si>
  <si>
    <t>24210</t>
  </si>
  <si>
    <t>DR P3 og Ung musik</t>
  </si>
  <si>
    <t>24211</t>
  </si>
  <si>
    <t>DR P3 Musikevents</t>
  </si>
  <si>
    <t>24212</t>
  </si>
  <si>
    <t>24213</t>
  </si>
  <si>
    <t>DR Ung musik</t>
  </si>
  <si>
    <t>24220</t>
  </si>
  <si>
    <t>DR Ung og P3</t>
  </si>
  <si>
    <t>24300</t>
  </si>
  <si>
    <t>DR Dokumentar</t>
  </si>
  <si>
    <t>24301</t>
  </si>
  <si>
    <t>24302</t>
  </si>
  <si>
    <t>DR Dokumentar - Århus</t>
  </si>
  <si>
    <t>24310</t>
  </si>
  <si>
    <t>DR Reportage - radio</t>
  </si>
  <si>
    <t>24311</t>
  </si>
  <si>
    <t>DR Reportage - tv</t>
  </si>
  <si>
    <t>24320</t>
  </si>
  <si>
    <t>DR Debat og P1 Morgen</t>
  </si>
  <si>
    <t>24321</t>
  </si>
  <si>
    <t>24322</t>
  </si>
  <si>
    <t>Debat</t>
  </si>
  <si>
    <t>24330</t>
  </si>
  <si>
    <t>24340</t>
  </si>
  <si>
    <t>Dokumentar og Aktualitet generelt</t>
  </si>
  <si>
    <t>24400</t>
  </si>
  <si>
    <t>DR Undervisning</t>
  </si>
  <si>
    <t>24401</t>
  </si>
  <si>
    <t>DR Undervisning produktion</t>
  </si>
  <si>
    <t>24402</t>
  </si>
  <si>
    <t>DR Folkeoplysende serier</t>
  </si>
  <si>
    <t>24403</t>
  </si>
  <si>
    <t>DR Sundhed</t>
  </si>
  <si>
    <t>24404</t>
  </si>
  <si>
    <t>DR Kampagner</t>
  </si>
  <si>
    <t>24405</t>
  </si>
  <si>
    <t>Danskernes Akademi</t>
  </si>
  <si>
    <t>24406</t>
  </si>
  <si>
    <t>DR Undervisning diverse</t>
  </si>
  <si>
    <t>24410</t>
  </si>
  <si>
    <t>DR Historie og Videnskab</t>
  </si>
  <si>
    <t>24411</t>
  </si>
  <si>
    <t>DR Historie</t>
  </si>
  <si>
    <t>24412</t>
  </si>
  <si>
    <t>DR Videnskab</t>
  </si>
  <si>
    <t>24420</t>
  </si>
  <si>
    <t>DR Undervisning og Oplysning generelt</t>
  </si>
  <si>
    <t>24500</t>
  </si>
  <si>
    <t>24501</t>
  </si>
  <si>
    <t>24502</t>
  </si>
  <si>
    <t>24510</t>
  </si>
  <si>
    <t>24511</t>
  </si>
  <si>
    <t>24512</t>
  </si>
  <si>
    <t>24513</t>
  </si>
  <si>
    <t>24514</t>
  </si>
  <si>
    <t>24515</t>
  </si>
  <si>
    <t>24516</t>
  </si>
  <si>
    <t>24517</t>
  </si>
  <si>
    <t>24518</t>
  </si>
  <si>
    <t>24520</t>
  </si>
  <si>
    <t>24521</t>
  </si>
  <si>
    <t>Elektronik</t>
  </si>
  <si>
    <t>24522</t>
  </si>
  <si>
    <t>24523</t>
  </si>
  <si>
    <t>24524</t>
  </si>
  <si>
    <t>24525</t>
  </si>
  <si>
    <t>Udstyr radio</t>
  </si>
  <si>
    <t>24530</t>
  </si>
  <si>
    <t>24531</t>
  </si>
  <si>
    <t>24532</t>
  </si>
  <si>
    <t>24533</t>
  </si>
  <si>
    <t>24534</t>
  </si>
  <si>
    <t>Arkivering ved kilden</t>
  </si>
  <si>
    <t>24535</t>
  </si>
  <si>
    <t>24536</t>
  </si>
  <si>
    <t>24540</t>
  </si>
  <si>
    <t>CMS</t>
  </si>
  <si>
    <t>24541</t>
  </si>
  <si>
    <t>DR Programressourcer ledelse</t>
  </si>
  <si>
    <t>26000</t>
  </si>
  <si>
    <t>DR Kultur ledelse og sekretariat</t>
  </si>
  <si>
    <t>DR Kultur</t>
  </si>
  <si>
    <t>26001</t>
  </si>
  <si>
    <t>DR Kultur puljer</t>
  </si>
  <si>
    <t>26002</t>
  </si>
  <si>
    <t>DR Kultur tværgående projekter</t>
  </si>
  <si>
    <t>26100</t>
  </si>
  <si>
    <t>Ensembler generelt</t>
  </si>
  <si>
    <t>26101</t>
  </si>
  <si>
    <t>Ensembler puljer</t>
  </si>
  <si>
    <t>26102</t>
  </si>
  <si>
    <t>Nodearkiv</t>
  </si>
  <si>
    <t>26103</t>
  </si>
  <si>
    <t>Ensembler produktion og planlægning</t>
  </si>
  <si>
    <t>26104</t>
  </si>
  <si>
    <t>Ensembler tværgående produktioner</t>
  </si>
  <si>
    <t>26110</t>
  </si>
  <si>
    <t>DRUO Orkesterløn</t>
  </si>
  <si>
    <t>26111</t>
  </si>
  <si>
    <t>DRUO Koncerter</t>
  </si>
  <si>
    <t>26112</t>
  </si>
  <si>
    <t>DRUO administration</t>
  </si>
  <si>
    <t>26113</t>
  </si>
  <si>
    <t>DRUO Generelt</t>
  </si>
  <si>
    <t>26114</t>
  </si>
  <si>
    <t>DRVE DRPK DRUEN gen.</t>
  </si>
  <si>
    <t>26115</t>
  </si>
  <si>
    <t>DRVE DRPK DRUEN adm.</t>
  </si>
  <si>
    <t>26116</t>
  </si>
  <si>
    <t>DRVE DRPK Sangere</t>
  </si>
  <si>
    <t>26117</t>
  </si>
  <si>
    <t>DRPK Korskole projekter</t>
  </si>
  <si>
    <t>26118</t>
  </si>
  <si>
    <t>DRVE projekter</t>
  </si>
  <si>
    <t>26119</t>
  </si>
  <si>
    <t>DRUEN projekter</t>
  </si>
  <si>
    <t>26120</t>
  </si>
  <si>
    <t>DR Kor generelt</t>
  </si>
  <si>
    <t>26121</t>
  </si>
  <si>
    <t>DR Kor administration</t>
  </si>
  <si>
    <t>26122</t>
  </si>
  <si>
    <t>DR Kor sangere</t>
  </si>
  <si>
    <t>26123</t>
  </si>
  <si>
    <t>DR PK Korskole projekter</t>
  </si>
  <si>
    <t>26124</t>
  </si>
  <si>
    <t>26125</t>
  </si>
  <si>
    <t>26126</t>
  </si>
  <si>
    <t>DR Korskolen</t>
  </si>
  <si>
    <t>26130</t>
  </si>
  <si>
    <t>DRSO Generelt</t>
  </si>
  <si>
    <t>26131</t>
  </si>
  <si>
    <t>DRSO administration</t>
  </si>
  <si>
    <t>26132</t>
  </si>
  <si>
    <t>DRSO Musikere</t>
  </si>
  <si>
    <t>26133</t>
  </si>
  <si>
    <t>DRSO Projekter</t>
  </si>
  <si>
    <t>26140</t>
  </si>
  <si>
    <t>DR Big Bandet løn</t>
  </si>
  <si>
    <t>26141</t>
  </si>
  <si>
    <t>DR Big Bandet projekter</t>
  </si>
  <si>
    <t>26150</t>
  </si>
  <si>
    <t>Musik support tek.</t>
  </si>
  <si>
    <t>26151</t>
  </si>
  <si>
    <t>Koncerthuset drift</t>
  </si>
  <si>
    <t>26155</t>
  </si>
  <si>
    <t>DR PK Korskole</t>
  </si>
  <si>
    <t>26156</t>
  </si>
  <si>
    <t>DR Ensembler projekter</t>
  </si>
  <si>
    <t>26157</t>
  </si>
  <si>
    <t>DR Ensembler udvikling</t>
  </si>
  <si>
    <t>26160</t>
  </si>
  <si>
    <t>Rundvisninger</t>
  </si>
  <si>
    <t>26161</t>
  </si>
  <si>
    <t>Kommercielle udlejninger</t>
  </si>
  <si>
    <t>26162</t>
  </si>
  <si>
    <t>Billetcenter</t>
  </si>
  <si>
    <t>26163</t>
  </si>
  <si>
    <t>Catering og serviceydelser</t>
  </si>
  <si>
    <t>26164</t>
  </si>
  <si>
    <t>Anden kommerciel aktivitet</t>
  </si>
  <si>
    <t>26165</t>
  </si>
  <si>
    <t>AV-Markedsføring</t>
  </si>
  <si>
    <t>26170</t>
  </si>
  <si>
    <t>Kammermusik</t>
  </si>
  <si>
    <t>26171</t>
  </si>
  <si>
    <t>Rytmiske koncerter</t>
  </si>
  <si>
    <t>26180</t>
  </si>
  <si>
    <t>Kommercielle koncerter</t>
  </si>
  <si>
    <t>26190</t>
  </si>
  <si>
    <t>Repertoire og planlægning</t>
  </si>
  <si>
    <t>26191</t>
  </si>
  <si>
    <t>DR Pigekoret og Korskolen</t>
  </si>
  <si>
    <t>26200</t>
  </si>
  <si>
    <t>Co-produktioner og partnerskaber</t>
  </si>
  <si>
    <t>26210</t>
  </si>
  <si>
    <t>Kulturprogrammer generelt</t>
  </si>
  <si>
    <t>26220</t>
  </si>
  <si>
    <t>P2</t>
  </si>
  <si>
    <t>26221</t>
  </si>
  <si>
    <t>Musik web</t>
  </si>
  <si>
    <t>26222</t>
  </si>
  <si>
    <t>Klassisk live og EBU</t>
  </si>
  <si>
    <t>26223</t>
  </si>
  <si>
    <t>Musikradio</t>
  </si>
  <si>
    <t>26224</t>
  </si>
  <si>
    <t>DR Event projekter</t>
  </si>
  <si>
    <t>26225</t>
  </si>
  <si>
    <t>Kulturprogrammer</t>
  </si>
  <si>
    <t>26226</t>
  </si>
  <si>
    <t>Musikarkiv</t>
  </si>
  <si>
    <t>26227</t>
  </si>
  <si>
    <t>Kulturpartnere</t>
  </si>
  <si>
    <t>26228</t>
  </si>
  <si>
    <t>DR P3</t>
  </si>
  <si>
    <t>26229</t>
  </si>
  <si>
    <t>DR Ung</t>
  </si>
  <si>
    <t>26230</t>
  </si>
  <si>
    <t>DR Event</t>
  </si>
  <si>
    <t>26231</t>
  </si>
  <si>
    <t>Kulturprogrammer løn</t>
  </si>
  <si>
    <t>26232</t>
  </si>
  <si>
    <t>Reportage</t>
  </si>
  <si>
    <t>26240</t>
  </si>
  <si>
    <t>DR Aktuelt - Aftenshowet</t>
  </si>
  <si>
    <t>26241</t>
  </si>
  <si>
    <t>DR Aktuelt - Satire</t>
  </si>
  <si>
    <t>26242</t>
  </si>
  <si>
    <t>TV Events</t>
  </si>
  <si>
    <t>26250</t>
  </si>
  <si>
    <t>26251</t>
  </si>
  <si>
    <t>26252</t>
  </si>
  <si>
    <t>P8Jazz</t>
  </si>
  <si>
    <t>26260</t>
  </si>
  <si>
    <t>Digital Radio</t>
  </si>
  <si>
    <t>26261</t>
  </si>
  <si>
    <t>Diskoteket</t>
  </si>
  <si>
    <t>26262</t>
  </si>
  <si>
    <t>P3</t>
  </si>
  <si>
    <t>26263</t>
  </si>
  <si>
    <t>Musik Events</t>
  </si>
  <si>
    <t>26264</t>
  </si>
  <si>
    <t>Musik Web</t>
  </si>
  <si>
    <t>26270</t>
  </si>
  <si>
    <t>DR Kultur og Kunst</t>
  </si>
  <si>
    <t>26271</t>
  </si>
  <si>
    <t>Kulturredaktionen projekter</t>
  </si>
  <si>
    <t>26280</t>
  </si>
  <si>
    <t>26290</t>
  </si>
  <si>
    <t>26300</t>
  </si>
  <si>
    <t>DR Fiktion generelt</t>
  </si>
  <si>
    <t>26301</t>
  </si>
  <si>
    <t>DR Fiktion generelt - Drift</t>
  </si>
  <si>
    <t>26310</t>
  </si>
  <si>
    <t>DR Fiktion Kapacitet Faste og TBA</t>
  </si>
  <si>
    <t>26311</t>
  </si>
  <si>
    <t>DR Fiktion Kapacitet Post</t>
  </si>
  <si>
    <t>26312</t>
  </si>
  <si>
    <t>DR Fiktion kapacitet timeløn</t>
  </si>
  <si>
    <t>26320</t>
  </si>
  <si>
    <t>DR Fiktion Radio og Web</t>
  </si>
  <si>
    <t>26321</t>
  </si>
  <si>
    <t>DR Fiktion Øvrige produktioner</t>
  </si>
  <si>
    <t>26322</t>
  </si>
  <si>
    <t>DR Fiktion Co-produktioner</t>
  </si>
  <si>
    <t>26323</t>
  </si>
  <si>
    <t>DR Fiktion Linie 1</t>
  </si>
  <si>
    <t>26324</t>
  </si>
  <si>
    <t>DR Fiktion Linie 2</t>
  </si>
  <si>
    <t>26325</t>
  </si>
  <si>
    <t>DR Fiktion Linie 3</t>
  </si>
  <si>
    <t>26326</t>
  </si>
  <si>
    <t>DR Fiktion Børn</t>
  </si>
  <si>
    <t>26327</t>
  </si>
  <si>
    <t>DR Fiktion BU Co-produktion</t>
  </si>
  <si>
    <t>26328</t>
  </si>
  <si>
    <t>DR Fiktion BU Ungdomsdrama</t>
  </si>
  <si>
    <t>26329</t>
  </si>
  <si>
    <t>DR Fiktion Linie 4</t>
  </si>
  <si>
    <t>26330</t>
  </si>
  <si>
    <t>DR Fiktion Linie 5</t>
  </si>
  <si>
    <t>26331</t>
  </si>
  <si>
    <t>DR Fiktion Linie 6</t>
  </si>
  <si>
    <t>26332</t>
  </si>
  <si>
    <t>DR Fiktion Linie 7</t>
  </si>
  <si>
    <t>26333</t>
  </si>
  <si>
    <t>DR Fiktion Linie 8</t>
  </si>
  <si>
    <t>26334</t>
  </si>
  <si>
    <t>DR Fiktion Linie 9</t>
  </si>
  <si>
    <t>26335</t>
  </si>
  <si>
    <t>DR Fiktion Linie 10</t>
  </si>
  <si>
    <t>26336</t>
  </si>
  <si>
    <t>DR Fiktion Linie 11</t>
  </si>
  <si>
    <t>26337</t>
  </si>
  <si>
    <t>DR Fiktion Linie 12</t>
  </si>
  <si>
    <t>26338</t>
  </si>
  <si>
    <t>DR Fiktion Linie 13</t>
  </si>
  <si>
    <t>26339</t>
  </si>
  <si>
    <t>DR Fiktion Linie 14</t>
  </si>
  <si>
    <t>26340</t>
  </si>
  <si>
    <t>DR Fiktion Linie 15</t>
  </si>
  <si>
    <t>26341</t>
  </si>
  <si>
    <t>DR Fiktion Linie 16</t>
  </si>
  <si>
    <t>26342</t>
  </si>
  <si>
    <t>DR Fiktion Linie 17</t>
  </si>
  <si>
    <t>26343</t>
  </si>
  <si>
    <t>DR Fiktion Linie 18</t>
  </si>
  <si>
    <t>26400</t>
  </si>
  <si>
    <t>Koncerthus sekretariat</t>
  </si>
  <si>
    <t>26401</t>
  </si>
  <si>
    <t>Catering og Serviceydelser</t>
  </si>
  <si>
    <t>26402</t>
  </si>
  <si>
    <t>26403</t>
  </si>
  <si>
    <t>Musikarium</t>
  </si>
  <si>
    <t>26404</t>
  </si>
  <si>
    <t>Koncerthuset - Overskudskrav</t>
  </si>
  <si>
    <t>26405</t>
  </si>
  <si>
    <t>Koncerthuset - projekter</t>
  </si>
  <si>
    <t>26410</t>
  </si>
  <si>
    <t>Koncerthus planlægning</t>
  </si>
  <si>
    <t>26420</t>
  </si>
  <si>
    <t>Koncerthus faciliteter</t>
  </si>
  <si>
    <t>26430</t>
  </si>
  <si>
    <t>26431</t>
  </si>
  <si>
    <t>26432</t>
  </si>
  <si>
    <t>26433</t>
  </si>
  <si>
    <t>26434</t>
  </si>
  <si>
    <t>26435</t>
  </si>
  <si>
    <t>26440</t>
  </si>
  <si>
    <t>26900</t>
  </si>
  <si>
    <t>DR Ung Projekter</t>
  </si>
  <si>
    <t>26901</t>
  </si>
  <si>
    <t>26910</t>
  </si>
  <si>
    <t>DR Historie og Tro</t>
  </si>
  <si>
    <t>26920</t>
  </si>
  <si>
    <t>26930</t>
  </si>
  <si>
    <t>DR Tro</t>
  </si>
  <si>
    <t>26940</t>
  </si>
  <si>
    <t>DR Tema og Reportage</t>
  </si>
  <si>
    <t>28001</t>
  </si>
  <si>
    <t>DR Danmark ledelse og sekretariat</t>
  </si>
  <si>
    <t>DR Danmark</t>
  </si>
  <si>
    <t>28002</t>
  </si>
  <si>
    <t>DR Danmark puljer</t>
  </si>
  <si>
    <t>28100</t>
  </si>
  <si>
    <t>DR Fyn</t>
  </si>
  <si>
    <t>28110</t>
  </si>
  <si>
    <t>DR Sjælland</t>
  </si>
  <si>
    <t>28120</t>
  </si>
  <si>
    <t>DR København</t>
  </si>
  <si>
    <t>28121</t>
  </si>
  <si>
    <t>DR Trafik</t>
  </si>
  <si>
    <t>28130</t>
  </si>
  <si>
    <t>DR Bornholm</t>
  </si>
  <si>
    <t>28140</t>
  </si>
  <si>
    <t>DR Østjylland</t>
  </si>
  <si>
    <t>28150</t>
  </si>
  <si>
    <t>DR Midt og vest</t>
  </si>
  <si>
    <t>28160</t>
  </si>
  <si>
    <t>DR Trekanten</t>
  </si>
  <si>
    <t>28170</t>
  </si>
  <si>
    <t>DR Nordjylland</t>
  </si>
  <si>
    <t>28180</t>
  </si>
  <si>
    <t>DR Syd</t>
  </si>
  <si>
    <t>28190</t>
  </si>
  <si>
    <t>DR Distrikter puljer</t>
  </si>
  <si>
    <t>28191</t>
  </si>
  <si>
    <t>Landsproduktion</t>
  </si>
  <si>
    <t>28200</t>
  </si>
  <si>
    <t>Livsstil og Samfund</t>
  </si>
  <si>
    <t>28201</t>
  </si>
  <si>
    <t>Kultur og Samfund</t>
  </si>
  <si>
    <t>28210</t>
  </si>
  <si>
    <t>Livsstil</t>
  </si>
  <si>
    <t>28220</t>
  </si>
  <si>
    <t>DR Danmark teknik</t>
  </si>
  <si>
    <t>28221</t>
  </si>
  <si>
    <t>DR Danmark teknik bevilling</t>
  </si>
  <si>
    <t>28222</t>
  </si>
  <si>
    <t>DR Danmark OB-puljer</t>
  </si>
  <si>
    <t>28230</t>
  </si>
  <si>
    <t>Børn og Unge</t>
  </si>
  <si>
    <t>28231</t>
  </si>
  <si>
    <t>DR Danmark web</t>
  </si>
  <si>
    <t>28232</t>
  </si>
  <si>
    <t>Børn og Unge Ramasjang</t>
  </si>
  <si>
    <t>28240</t>
  </si>
  <si>
    <t>Tro og Eksistens</t>
  </si>
  <si>
    <t>28241</t>
  </si>
  <si>
    <t>DR Danmark Kultur</t>
  </si>
  <si>
    <t>28250</t>
  </si>
  <si>
    <t>P4 landsdækkende</t>
  </si>
  <si>
    <t>28251</t>
  </si>
  <si>
    <t>28252</t>
  </si>
  <si>
    <t>28260</t>
  </si>
  <si>
    <t>28270</t>
  </si>
  <si>
    <t>28280</t>
  </si>
  <si>
    <t>Webcenter Aarhus</t>
  </si>
  <si>
    <t>28281</t>
  </si>
  <si>
    <t>28290</t>
  </si>
  <si>
    <t>P5</t>
  </si>
  <si>
    <t>28400</t>
  </si>
  <si>
    <t>28410</t>
  </si>
  <si>
    <t>28420</t>
  </si>
  <si>
    <t>Samfundsliv</t>
  </si>
  <si>
    <t>28430</t>
  </si>
  <si>
    <t>Web - Aktualitet og læring</t>
  </si>
  <si>
    <t>28440</t>
  </si>
  <si>
    <t>Teknik DR Byen</t>
  </si>
  <si>
    <t>28441</t>
  </si>
  <si>
    <t>Teknik DR Byen - puljer</t>
  </si>
  <si>
    <t>28450</t>
  </si>
  <si>
    <t>Fakta</t>
  </si>
  <si>
    <t>28451</t>
  </si>
  <si>
    <t>28452</t>
  </si>
  <si>
    <t>28453</t>
  </si>
  <si>
    <t>28454</t>
  </si>
  <si>
    <t>Hos Clement</t>
  </si>
  <si>
    <t>28460</t>
  </si>
  <si>
    <t>Aftenshowet</t>
  </si>
  <si>
    <t>28461</t>
  </si>
  <si>
    <t>Aktuelt</t>
  </si>
  <si>
    <t>28462</t>
  </si>
  <si>
    <t>DR2 Aften</t>
  </si>
  <si>
    <t>28470</t>
  </si>
  <si>
    <t>P1 Aktualitet</t>
  </si>
  <si>
    <t>28471</t>
  </si>
  <si>
    <t>28472</t>
  </si>
  <si>
    <t>28490</t>
  </si>
  <si>
    <t>Tværgående projekter</t>
  </si>
  <si>
    <t>Rolletekst</t>
  </si>
  <si>
    <t/>
  </si>
  <si>
    <t>Teknikpris</t>
  </si>
  <si>
    <t>Modpart</t>
  </si>
  <si>
    <t>HOLD REDAKTION</t>
  </si>
  <si>
    <t>Tilrettelægger</t>
  </si>
  <si>
    <t>Diverse</t>
  </si>
  <si>
    <t>HOLD PRODUKTION</t>
  </si>
  <si>
    <t>GRUPPE</t>
  </si>
  <si>
    <t>Lydmand</t>
  </si>
  <si>
    <t>Ekstern/intern</t>
  </si>
  <si>
    <t>Kanalnavn</t>
  </si>
  <si>
    <t>DR3</t>
  </si>
  <si>
    <t>DR Ramasjang</t>
  </si>
  <si>
    <t>DR Ultra</t>
  </si>
  <si>
    <t>HOLD EFP/STUDIE/OB</t>
  </si>
  <si>
    <t>HOLD KOSTUME SMINKE</t>
  </si>
  <si>
    <t>HOLD SCENOGRAFI &amp; REGI</t>
  </si>
  <si>
    <t>HOLD POSTPRODUKTION</t>
  </si>
  <si>
    <t>ØVRIGE MEDVIRKENDE</t>
  </si>
  <si>
    <t>SUBTOTAL HOLD OMKOSTNINGER</t>
  </si>
  <si>
    <t>UDSTYR &amp; TEKNIK</t>
  </si>
  <si>
    <t>LOCATION</t>
  </si>
  <si>
    <t>STUDIE</t>
  </si>
  <si>
    <t>SCENOGRAFI, KOSTUME, SMINKE</t>
  </si>
  <si>
    <t>TRANSPORT &amp; REJSER</t>
  </si>
  <si>
    <t>OPHOLD &amp; FORPLEJNING</t>
  </si>
  <si>
    <t>POSTPRODUKTION</t>
  </si>
  <si>
    <t>ARKIV &amp; MUSIK</t>
  </si>
  <si>
    <t>FORSKRING &amp; ASSISTANCE</t>
  </si>
  <si>
    <t>TILLÆG</t>
  </si>
  <si>
    <t>SUBTOTAL DRIFT</t>
  </si>
  <si>
    <t>GRAND TOTAL</t>
  </si>
  <si>
    <t>BUDGET</t>
  </si>
  <si>
    <t>Visningskanal:</t>
  </si>
  <si>
    <t>Produktionstitel:</t>
  </si>
  <si>
    <t>Timer</t>
  </si>
  <si>
    <t>Dage</t>
  </si>
  <si>
    <t>Måneder</t>
  </si>
  <si>
    <t>Enhed</t>
  </si>
  <si>
    <t>Klumpsum</t>
  </si>
  <si>
    <t>ENHEDSPRIS</t>
  </si>
  <si>
    <t>Hovedtotal</t>
  </si>
  <si>
    <t>Jobkategori</t>
  </si>
  <si>
    <t>Udgiftsart</t>
  </si>
  <si>
    <t>Kategori</t>
  </si>
  <si>
    <t>Driftstype</t>
  </si>
  <si>
    <t>Locationleje</t>
  </si>
  <si>
    <t>ANTAL ENHEDER</t>
  </si>
  <si>
    <t>TOTAL</t>
  </si>
  <si>
    <t>ENHEDSTYPE</t>
  </si>
  <si>
    <t>STK.</t>
  </si>
  <si>
    <t>FUNKTIONER</t>
  </si>
  <si>
    <t>HOLD EFP / STUDIE / OB</t>
  </si>
  <si>
    <t>Lysassistenter</t>
  </si>
  <si>
    <t>HOLD KOSTUME / SMINKE</t>
  </si>
  <si>
    <t>Kostumier</t>
  </si>
  <si>
    <t>HOLD SCENOGRAFI OG REGI</t>
  </si>
  <si>
    <t>Håndværker</t>
  </si>
  <si>
    <t>Postproducer</t>
  </si>
  <si>
    <t>Logger</t>
  </si>
  <si>
    <t>Postlyd</t>
  </si>
  <si>
    <t>Musikere</t>
  </si>
  <si>
    <t>Kapelmester</t>
  </si>
  <si>
    <t>Skuespillere</t>
  </si>
  <si>
    <t>Statister</t>
  </si>
  <si>
    <t>Øvrige medvirkende</t>
  </si>
  <si>
    <t>Produktionsomkostninger i alt</t>
  </si>
  <si>
    <t>UDSTYR OG TEKNIK</t>
  </si>
  <si>
    <t>Kameraudstyr</t>
  </si>
  <si>
    <t xml:space="preserve">Lydudstyr </t>
  </si>
  <si>
    <t>Lamper</t>
  </si>
  <si>
    <t>Optagekort</t>
  </si>
  <si>
    <t>Studiekontrol</t>
  </si>
  <si>
    <t>OB-vogn</t>
  </si>
  <si>
    <t>Studieleje</t>
  </si>
  <si>
    <t>SCENOGRAFI OG KOSTUME/SMINKE</t>
  </si>
  <si>
    <t>Rekvisitter</t>
  </si>
  <si>
    <t>Sminkeartikler</t>
  </si>
  <si>
    <t>TRANSPORT OG REJSER</t>
  </si>
  <si>
    <t>Produktionsbiler</t>
  </si>
  <si>
    <t>Taxa</t>
  </si>
  <si>
    <t>Færge/bro</t>
  </si>
  <si>
    <t>Fly/rejser</t>
  </si>
  <si>
    <t>OPHOLD OG FORPLEJNING</t>
  </si>
  <si>
    <t>Hotel</t>
  </si>
  <si>
    <t>Forplejning</t>
  </si>
  <si>
    <t>Klipperum</t>
  </si>
  <si>
    <t>Teknik/support</t>
  </si>
  <si>
    <t>Mastering</t>
  </si>
  <si>
    <t>Grade</t>
  </si>
  <si>
    <t>Oversættelse</t>
  </si>
  <si>
    <t>ARKIV OG MUSIK</t>
  </si>
  <si>
    <t>Arkivklip</t>
  </si>
  <si>
    <t>Musik udgivet</t>
  </si>
  <si>
    <t>Musik bibliotek</t>
  </si>
  <si>
    <t>NCB</t>
  </si>
  <si>
    <t>FORSIKRING OG ASSISTANCE</t>
  </si>
  <si>
    <t>Juridisk bistand</t>
  </si>
  <si>
    <t>Forsikring</t>
  </si>
  <si>
    <t>Format fee</t>
  </si>
  <si>
    <t>Driftsomkostninger i alt</t>
  </si>
  <si>
    <t>Omkostninger i alt</t>
  </si>
  <si>
    <t>Total</t>
  </si>
  <si>
    <t>L</t>
  </si>
  <si>
    <t>Administration/overhead pct af total omkostninger</t>
  </si>
  <si>
    <t>Diverse produktionsomkostninger</t>
  </si>
  <si>
    <t>Programmer</t>
  </si>
  <si>
    <t xml:space="preserve">stillfotograf/pressefotograf </t>
  </si>
  <si>
    <t>Produktionsnummer:</t>
  </si>
  <si>
    <t>DIVERSE PRODUKTIONSOMKOSTNINGER</t>
  </si>
  <si>
    <t>I ALT</t>
  </si>
  <si>
    <t>IPO %</t>
  </si>
  <si>
    <t>-</t>
  </si>
  <si>
    <t>Samlet varighed (Min):</t>
  </si>
  <si>
    <t>Casting omkostninger</t>
  </si>
  <si>
    <t>: Varighed (Min)</t>
  </si>
  <si>
    <t>: Antal programmer</t>
  </si>
  <si>
    <t xml:space="preserve">Leverings år: </t>
  </si>
  <si>
    <t>: Dato for budget</t>
  </si>
  <si>
    <t xml:space="preserve">Pris pr. program: </t>
  </si>
  <si>
    <t>: Pris pr. minut</t>
  </si>
  <si>
    <t>Program type</t>
  </si>
  <si>
    <t>Rabat</t>
  </si>
  <si>
    <t>I alt</t>
  </si>
  <si>
    <t>Omkostninger i alt inkl rabat</t>
  </si>
  <si>
    <t>Diverse kamera udstyr</t>
  </si>
  <si>
    <t>Batterier</t>
  </si>
  <si>
    <t>Kommunikation/mobiltelefoner</t>
  </si>
  <si>
    <t>Benzin</t>
  </si>
  <si>
    <t>Log anlæg</t>
  </si>
  <si>
    <t>Speak boks</t>
  </si>
  <si>
    <t>Produktionsselskab:</t>
  </si>
  <si>
    <t>Programtype</t>
  </si>
  <si>
    <t>Dokumentar</t>
  </si>
  <si>
    <t>Magasiner</t>
  </si>
  <si>
    <t>Arkiv</t>
  </si>
  <si>
    <t>Temalørdag</t>
  </si>
  <si>
    <t>Sport</t>
  </si>
  <si>
    <t>Formateret</t>
  </si>
  <si>
    <t>Version:</t>
  </si>
  <si>
    <t>Art director</t>
  </si>
  <si>
    <t>Hold EFP/studie/ob</t>
  </si>
  <si>
    <t>Hold scenografi og regi</t>
  </si>
  <si>
    <t>Hold redaktion</t>
  </si>
  <si>
    <t>Hold postproduktion</t>
  </si>
  <si>
    <t>Andre omkostninger</t>
  </si>
  <si>
    <t>DRs Budgetskabelon</t>
  </si>
  <si>
    <t>Vejledning til DRs budgetskabelon, eksterne producenter</t>
  </si>
  <si>
    <t>Udfyldes af Producenten</t>
  </si>
  <si>
    <t>Udfyldes automatisk</t>
  </si>
  <si>
    <t>Udfyldes af DR</t>
  </si>
  <si>
    <t>løngrupperne</t>
  </si>
  <si>
    <t>relevante gruppe. Flere poster kan evt. lægges sammen her</t>
  </si>
  <si>
    <t>vælges efter behov</t>
  </si>
  <si>
    <t>redaktionelle medarbejdere indsættes i gruppen ’Hold redaktion’</t>
  </si>
  <si>
    <t>Det aftalte produktionsbudget leveres endeligt i DRs budgetskabelon og vedlægges som bilag til den samlede Entreprisekontrakt</t>
  </si>
  <si>
    <t>Ved spørgsmål til skabelonen rettes henvendelse til mail:</t>
  </si>
  <si>
    <t>drbudget@dr.dk</t>
  </si>
  <si>
    <r>
      <t>A.</t>
    </r>
    <r>
      <rPr>
        <sz val="7"/>
        <color theme="1"/>
        <rFont val="DR Monoline-Light"/>
      </rPr>
      <t xml:space="preserve">                  </t>
    </r>
    <r>
      <rPr>
        <sz val="11.5"/>
        <color theme="1"/>
        <rFont val="DR Monoline-Light"/>
      </rPr>
      <t>start</t>
    </r>
  </si>
  <si>
    <r>
      <t>·</t>
    </r>
    <r>
      <rPr>
        <sz val="7"/>
        <color theme="1"/>
        <rFont val="DR Monoline-Light"/>
      </rPr>
      <t xml:space="preserve">         </t>
    </r>
    <r>
      <rPr>
        <sz val="11.5"/>
        <color theme="1"/>
        <rFont val="DR Monoline-Light"/>
      </rPr>
      <t>Der er to ark i skabelonen, en forside og et budgetark. Begge dele skal udfyldes med oplysninger og budgettal fra den aftalte produktion.</t>
    </r>
  </si>
  <si>
    <r>
      <t>·</t>
    </r>
    <r>
      <rPr>
        <sz val="7"/>
        <color theme="1"/>
        <rFont val="DR Monoline-Light"/>
      </rPr>
      <t xml:space="preserve">         </t>
    </r>
    <r>
      <rPr>
        <sz val="11.5"/>
        <color theme="1"/>
        <rFont val="DR Monoline-Light"/>
      </rPr>
      <t>Ved åbning af skabelonen på en Mac, kan der optræde en fejl som nedenstående. Klik på ’Slut’ så virker skabelonen.</t>
    </r>
  </si>
  <si>
    <r>
      <t>B.</t>
    </r>
    <r>
      <rPr>
        <sz val="7"/>
        <color theme="1"/>
        <rFont val="DR Monoline-Light"/>
      </rPr>
      <t xml:space="preserve">                  </t>
    </r>
    <r>
      <rPr>
        <sz val="11.5"/>
        <color theme="1"/>
        <rFont val="DR Monoline-Light"/>
      </rPr>
      <t>forsiden</t>
    </r>
  </si>
  <si>
    <r>
      <t>·</t>
    </r>
    <r>
      <rPr>
        <sz val="7"/>
        <color theme="1"/>
        <rFont val="DR Monoline-Light"/>
      </rPr>
      <t xml:space="preserve">         </t>
    </r>
    <r>
      <rPr>
        <b/>
        <sz val="11.5"/>
        <color theme="1"/>
        <rFont val="DR Monoline-Light"/>
      </rPr>
      <t>Titel</t>
    </r>
    <r>
      <rPr>
        <sz val="11.5"/>
        <color theme="1"/>
        <rFont val="DR Monoline-Light"/>
      </rPr>
      <t xml:space="preserve"> - Den aftalte programtitel eller evt. arbejdstitel</t>
    </r>
  </si>
  <si>
    <r>
      <t>·</t>
    </r>
    <r>
      <rPr>
        <sz val="7"/>
        <color theme="1"/>
        <rFont val="DR Monoline-Light"/>
      </rPr>
      <t xml:space="preserve">         </t>
    </r>
    <r>
      <rPr>
        <b/>
        <sz val="11.5"/>
        <color theme="1"/>
        <rFont val="DR Monoline-Light"/>
      </rPr>
      <t>Kanal</t>
    </r>
    <r>
      <rPr>
        <sz val="11.5"/>
        <color theme="1"/>
        <rFont val="DR Monoline-Light"/>
      </rPr>
      <t xml:space="preserve"> - DR kanal som produktionen leveres til</t>
    </r>
  </si>
  <si>
    <r>
      <t>·</t>
    </r>
    <r>
      <rPr>
        <sz val="7"/>
        <color theme="1"/>
        <rFont val="DR Monoline-Light"/>
      </rPr>
      <t xml:space="preserve">         </t>
    </r>
    <r>
      <rPr>
        <b/>
        <sz val="11.5"/>
        <color theme="1"/>
        <rFont val="DR Monoline-Light"/>
      </rPr>
      <t>Leveringsår</t>
    </r>
    <r>
      <rPr>
        <sz val="11.5"/>
        <color theme="1"/>
        <rFont val="DR Monoline-Light"/>
      </rPr>
      <t xml:space="preserve"> - Det aftalte leveringsår for produktionen</t>
    </r>
  </si>
  <si>
    <r>
      <t>·</t>
    </r>
    <r>
      <rPr>
        <sz val="7"/>
        <color theme="1"/>
        <rFont val="DR Monoline-Light"/>
      </rPr>
      <t xml:space="preserve">         </t>
    </r>
    <r>
      <rPr>
        <b/>
        <sz val="11.5"/>
        <color theme="1"/>
        <rFont val="DR Monoline-Light"/>
      </rPr>
      <t xml:space="preserve">Produktionsselskab </t>
    </r>
    <r>
      <rPr>
        <sz val="11.5"/>
        <color theme="1"/>
        <rFont val="DR Monoline-Light"/>
      </rPr>
      <t>- Navn på selskab og producent</t>
    </r>
  </si>
  <si>
    <r>
      <t>·</t>
    </r>
    <r>
      <rPr>
        <sz val="7"/>
        <color theme="1"/>
        <rFont val="DR Monoline-Light"/>
      </rPr>
      <t xml:space="preserve">         </t>
    </r>
    <r>
      <rPr>
        <b/>
        <sz val="11.5"/>
        <color theme="1"/>
        <rFont val="DR Monoline-Light"/>
      </rPr>
      <t>Varighed</t>
    </r>
    <r>
      <rPr>
        <sz val="11.5"/>
        <color theme="1"/>
        <rFont val="DR Monoline-Light"/>
      </rPr>
      <t xml:space="preserve"> - Programvarigheden skrives som et tal f.eks. skrives 28:30 som 28,5</t>
    </r>
  </si>
  <si>
    <r>
      <t>·</t>
    </r>
    <r>
      <rPr>
        <sz val="7"/>
        <color theme="1"/>
        <rFont val="DR Monoline-Light"/>
      </rPr>
      <t xml:space="preserve">         </t>
    </r>
    <r>
      <rPr>
        <b/>
        <sz val="11.5"/>
        <color theme="1"/>
        <rFont val="DR Monoline-Light"/>
      </rPr>
      <t xml:space="preserve">Antal </t>
    </r>
    <r>
      <rPr>
        <sz val="11.5"/>
        <color theme="1"/>
        <rFont val="DR Monoline-Light"/>
      </rPr>
      <t>- Antallet af programmer</t>
    </r>
  </si>
  <si>
    <r>
      <t>·</t>
    </r>
    <r>
      <rPr>
        <sz val="7"/>
        <color theme="1"/>
        <rFont val="DR Monoline-Light"/>
      </rPr>
      <t xml:space="preserve">         </t>
    </r>
    <r>
      <rPr>
        <b/>
        <sz val="11.5"/>
        <color theme="1"/>
        <rFont val="DR Monoline-Light"/>
      </rPr>
      <t>Dato for budget</t>
    </r>
    <r>
      <rPr>
        <sz val="11.5"/>
        <color theme="1"/>
        <rFont val="DR Monoline-Light"/>
      </rPr>
      <t xml:space="preserve"> - Datoen for det aftalte budget</t>
    </r>
  </si>
  <si>
    <r>
      <t>·</t>
    </r>
    <r>
      <rPr>
        <sz val="7"/>
        <color theme="1"/>
        <rFont val="DR Monoline-Light"/>
      </rPr>
      <t xml:space="preserve">         </t>
    </r>
    <r>
      <rPr>
        <b/>
        <sz val="11.5"/>
        <color theme="1"/>
        <rFont val="DR Monoline-Light"/>
      </rPr>
      <t>Kommentarfelt</t>
    </r>
    <r>
      <rPr>
        <sz val="11.5"/>
        <color theme="1"/>
        <rFont val="DR Monoline-Light"/>
      </rPr>
      <t xml:space="preserve"> - Udfyldes med kommentarer/forudsætninger for budgettet</t>
    </r>
  </si>
  <si>
    <r>
      <t>·</t>
    </r>
    <r>
      <rPr>
        <sz val="7"/>
        <color theme="1"/>
        <rFont val="DR Monoline-Light"/>
      </rPr>
      <t xml:space="preserve">         </t>
    </r>
    <r>
      <rPr>
        <b/>
        <sz val="11.5"/>
        <color theme="1"/>
        <rFont val="DR Monoline-Light"/>
      </rPr>
      <t>Finansiering</t>
    </r>
    <r>
      <rPr>
        <sz val="11.5"/>
        <color theme="1"/>
        <rFont val="DR Monoline-Light"/>
      </rPr>
      <t xml:space="preserve"> - Udfyldes hvis evt. anden finansiering end DR</t>
    </r>
  </si>
  <si>
    <r>
      <t>·</t>
    </r>
    <r>
      <rPr>
        <sz val="7"/>
        <color theme="1"/>
        <rFont val="DR Monoline-Light"/>
      </rPr>
      <t xml:space="preserve">            </t>
    </r>
    <r>
      <rPr>
        <sz val="11.5"/>
        <color theme="1"/>
        <rFont val="DR Monoline-Light"/>
      </rPr>
      <t>Pris pr. program og pris pr. minut</t>
    </r>
  </si>
  <si>
    <r>
      <t>·</t>
    </r>
    <r>
      <rPr>
        <sz val="7"/>
        <color theme="1"/>
        <rFont val="DR Monoline-Light"/>
      </rPr>
      <t xml:space="preserve">            </t>
    </r>
    <r>
      <rPr>
        <sz val="11.5"/>
        <color theme="1"/>
        <rFont val="DR Monoline-Light"/>
      </rPr>
      <t>Budgettal udfyldes automatisk på forsiden fra budgetarket</t>
    </r>
  </si>
  <si>
    <r>
      <t>·</t>
    </r>
    <r>
      <rPr>
        <sz val="7"/>
        <color theme="1"/>
        <rFont val="DR Monoline-Light"/>
      </rPr>
      <t xml:space="preserve">            </t>
    </r>
    <r>
      <rPr>
        <sz val="11.5"/>
        <color theme="1"/>
        <rFont val="DR Monoline-Light"/>
      </rPr>
      <t>Produktionsnummer og programtype</t>
    </r>
  </si>
  <si>
    <r>
      <t>C.</t>
    </r>
    <r>
      <rPr>
        <sz val="7"/>
        <color theme="1"/>
        <rFont val="DR Monoline-Light"/>
      </rPr>
      <t xml:space="preserve">        </t>
    </r>
    <r>
      <rPr>
        <sz val="11.5"/>
        <color theme="1"/>
        <rFont val="DR Monoline-Light"/>
      </rPr>
      <t>budgetark</t>
    </r>
  </si>
  <si>
    <r>
      <t>·</t>
    </r>
    <r>
      <rPr>
        <sz val="7"/>
        <color theme="1"/>
        <rFont val="DR Monoline-Light"/>
      </rPr>
      <t xml:space="preserve">            </t>
    </r>
    <r>
      <rPr>
        <sz val="11.5"/>
        <color theme="1"/>
        <rFont val="DR Monoline-Light"/>
      </rPr>
      <t>Alle relevante poster udfyldes af producenten med antal, enhed, pris - og IPO i</t>
    </r>
  </si>
  <si>
    <r>
      <t>·</t>
    </r>
    <r>
      <rPr>
        <sz val="7"/>
        <color theme="1"/>
        <rFont val="DR Monoline-Light"/>
      </rPr>
      <t xml:space="preserve">            </t>
    </r>
    <r>
      <rPr>
        <sz val="11.5"/>
        <color theme="1"/>
        <rFont val="DR Monoline-Light"/>
      </rPr>
      <t>Der kan ikke tilføjes nye linjer i budgetarket</t>
    </r>
  </si>
  <si>
    <r>
      <t>·</t>
    </r>
    <r>
      <rPr>
        <sz val="7"/>
        <color theme="1"/>
        <rFont val="DR Monoline-Light"/>
      </rPr>
      <t xml:space="preserve">            </t>
    </r>
    <r>
      <rPr>
        <sz val="11.5"/>
        <color theme="1"/>
        <rFont val="DR Monoline-Light"/>
      </rPr>
      <t>Hvis der mangler en budgetpost kan denne navngives under diverse i den</t>
    </r>
  </si>
  <si>
    <r>
      <t>·</t>
    </r>
    <r>
      <rPr>
        <sz val="7"/>
        <color theme="1"/>
        <rFont val="DR Monoline-Light"/>
      </rPr>
      <t xml:space="preserve">            </t>
    </r>
    <r>
      <rPr>
        <sz val="11.5"/>
        <color theme="1"/>
        <rFont val="DR Monoline-Light"/>
      </rPr>
      <t>Der findes en dropdown funktion ved alle jobfunktioner, så andre funktioner kan</t>
    </r>
  </si>
  <si>
    <r>
      <t>·</t>
    </r>
    <r>
      <rPr>
        <sz val="7"/>
        <color theme="1"/>
        <rFont val="DR Monoline-Light"/>
      </rPr>
      <t xml:space="preserve">            </t>
    </r>
    <r>
      <rPr>
        <sz val="11.5"/>
        <color theme="1"/>
        <rFont val="DR Monoline-Light"/>
      </rPr>
      <t>Skabelonens gruppering skal overholdes således at eksempelvis alle</t>
    </r>
  </si>
  <si>
    <r>
      <t>·</t>
    </r>
    <r>
      <rPr>
        <sz val="7"/>
        <color theme="1"/>
        <rFont val="DR Monoline-Light"/>
      </rPr>
      <t xml:space="preserve">            </t>
    </r>
    <r>
      <rPr>
        <sz val="11.5"/>
        <color theme="1"/>
        <rFont val="DR Monoline-Light"/>
      </rPr>
      <t>I hver løngruppe tillægges IPO ud for hver lønpost</t>
    </r>
  </si>
  <si>
    <r>
      <t>D.</t>
    </r>
    <r>
      <rPr>
        <sz val="7"/>
        <color theme="1"/>
        <rFont val="DR Monoline-Light"/>
      </rPr>
      <t xml:space="preserve">        </t>
    </r>
    <r>
      <rPr>
        <sz val="11.5"/>
        <color theme="1"/>
        <rFont val="DR Monoline-Light"/>
      </rPr>
      <t>Levering af budget</t>
    </r>
  </si>
  <si>
    <t xml:space="preserve">DR UDFYLDER DISSE OG UPLOADER: </t>
  </si>
  <si>
    <t>1.2</t>
  </si>
  <si>
    <t>Timefordeling løn | Producent</t>
  </si>
  <si>
    <t>Timefordeling løn | Redaktionschef</t>
  </si>
  <si>
    <t>Timefordeling løn | Tilrettelægger</t>
  </si>
  <si>
    <t>Timefordeling løn | Researcher</t>
  </si>
  <si>
    <t>Afregnede timer | Caster</t>
  </si>
  <si>
    <t>Timefordeling løn | Praktikanter</t>
  </si>
  <si>
    <t>Timefordeling løn | Diverse</t>
  </si>
  <si>
    <t>Afregnede timer | Produktionsleder</t>
  </si>
  <si>
    <t>Afregnede timer | Produktionskoordinator</t>
  </si>
  <si>
    <t>Afregnede timer | Produktionsassistent</t>
  </si>
  <si>
    <t>Afregnede timer | Runner</t>
  </si>
  <si>
    <t>Afregnede timer | Diverse</t>
  </si>
  <si>
    <t>Afregnede timer | Fotograf</t>
  </si>
  <si>
    <t>Afregnede timer | Fotografassistent</t>
  </si>
  <si>
    <t>Afregnede timer | Lydmand</t>
  </si>
  <si>
    <t>Afregnede timer | Lydassistent</t>
  </si>
  <si>
    <t>Afregnede timer | Producer</t>
  </si>
  <si>
    <t>Afregnede timer | Producerassistent</t>
  </si>
  <si>
    <t>Afregnede timer | Billedmixer</t>
  </si>
  <si>
    <t>Afregnede timer | Regissør</t>
  </si>
  <si>
    <t>Afregnede timer | Lysmester</t>
  </si>
  <si>
    <t>Afregnede timer | Lysassistenter</t>
  </si>
  <si>
    <t>Afregnede timer | Grip</t>
  </si>
  <si>
    <t>Afregnede timer | TEKO-CCU</t>
  </si>
  <si>
    <t>Afregnede timer | Stylist</t>
  </si>
  <si>
    <t>Afregnede timer | Kostumier</t>
  </si>
  <si>
    <t>Afregnede timer | Kostumeassistent</t>
  </si>
  <si>
    <t>Afregnede timer | Sminkør</t>
  </si>
  <si>
    <t>Afregnede timer | Sminkeassistent</t>
  </si>
  <si>
    <t>Afregnede timer | Scenograf</t>
  </si>
  <si>
    <t>Afregnede timer | Rekvisitør</t>
  </si>
  <si>
    <t>Afregnede timer | Håndværker</t>
  </si>
  <si>
    <t>Afregnede timer | Klipper</t>
  </si>
  <si>
    <t>Afregnede timer | Klippeassistent</t>
  </si>
  <si>
    <t>Afregnede timer | Postproducer</t>
  </si>
  <si>
    <t>Afregnede timer | Loader</t>
  </si>
  <si>
    <t>Afregnede timer | Logger</t>
  </si>
  <si>
    <t>Afregnede timer | Postlyd</t>
  </si>
  <si>
    <t>Afregnede timer | Colorgrader</t>
  </si>
  <si>
    <t>Afregnede timer | Tonemester</t>
  </si>
  <si>
    <t>Afregnede timer | Tekster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</si>
</sst>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 * #,##0_ ;_ * \-#,##0_ ;_ * &quot;-&quot;??_ ;_ @_ "/>
  </numFmts>
  <fonts count="16" x14ac:knownFonts="1"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9"/>
      <color theme="4" tint="-0.249977111117893"/>
      <name val="Calibri"/>
      <family val="2"/>
    </font>
    <font>
      <b/>
      <sz val="11"/>
      <name val="Calibri"/>
      <family val="2"/>
    </font>
    <font>
      <b/>
      <sz val="11"/>
      <color theme="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</font>
    <font>
      <sz val="28"/>
      <color theme="1"/>
      <name val="DR Monoline-Light"/>
    </font>
    <font>
      <sz val="11"/>
      <color theme="1"/>
      <name val="DR Monoline-Light"/>
    </font>
    <font>
      <sz val="15"/>
      <color theme="1"/>
      <name val="DR Monoline-Light"/>
    </font>
    <font>
      <sz val="11.5"/>
      <color theme="1"/>
      <name val="DR Monoline-Light"/>
    </font>
    <font>
      <sz val="7"/>
      <color theme="1"/>
      <name val="DR Monoline-Light"/>
    </font>
    <font>
      <b/>
      <sz val="11.5"/>
      <color theme="1"/>
      <name val="DR Monoline-Light"/>
    </font>
    <font>
      <u/>
      <sz val="11"/>
      <color theme="10"/>
      <name val="DR Monoline-Light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4.9989318521683403E-2"/>
        <bgColor auto="1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4659260841701"/>
        <bgColor theme="0" tint="-0.34998626667073579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theme="0" tint="-0.3499862666707357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59999389629810485"/>
        <bgColor theme="0" tint="-0.34998626667073579"/>
      </patternFill>
    </fill>
    <fill>
      <patternFill patternType="solid">
        <fgColor theme="1" tint="0.249977111117893"/>
        <bgColor theme="0" tint="-0.34998626667073579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123">
    <xf numFmtId="0" fontId="0" fillId="0" borderId="0" xfId="0"/>
    <xf numFmtId="49" fontId="0" fillId="0" borderId="0" xfId="0" applyNumberFormat="1"/>
    <xf numFmtId="0" fontId="3" fillId="3" borderId="0" xfId="0" applyFont="1" applyFill="1" applyAlignment="1">
      <alignment horizontal="center" vertical="center" wrapText="1"/>
    </xf>
    <xf numFmtId="0" fontId="0" fillId="2" borderId="0" xfId="0" applyFill="1" applyProtection="1">
      <protection locked="0"/>
    </xf>
    <xf numFmtId="0" fontId="0" fillId="0" borderId="0" xfId="0" applyBorder="1"/>
    <xf numFmtId="3" fontId="0" fillId="2" borderId="0" xfId="0" applyNumberFormat="1" applyFill="1" applyAlignment="1" applyProtection="1">
      <alignment horizontal="center"/>
      <protection locked="0"/>
    </xf>
    <xf numFmtId="0" fontId="0" fillId="0" borderId="3" xfId="0" applyFont="1" applyBorder="1" applyAlignment="1" applyProtection="1">
      <alignment horizontal="center" vertical="center"/>
      <protection locked="0"/>
    </xf>
    <xf numFmtId="3" fontId="0" fillId="0" borderId="3" xfId="0" applyNumberFormat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5" borderId="6" xfId="0" applyFill="1" applyBorder="1"/>
    <xf numFmtId="0" fontId="4" fillId="0" borderId="0" xfId="0" applyFont="1" applyAlignment="1">
      <alignment vertical="center"/>
    </xf>
    <xf numFmtId="3" fontId="0" fillId="7" borderId="0" xfId="0" applyNumberFormat="1" applyFill="1" applyAlignment="1" applyProtection="1">
      <alignment horizontal="center"/>
    </xf>
    <xf numFmtId="3" fontId="0" fillId="7" borderId="1" xfId="0" applyNumberFormat="1" applyFill="1" applyBorder="1" applyAlignment="1" applyProtection="1">
      <alignment horizontal="center"/>
    </xf>
    <xf numFmtId="0" fontId="0" fillId="7" borderId="1" xfId="0" applyFill="1" applyBorder="1" applyAlignment="1" applyProtection="1">
      <alignment horizontal="center"/>
    </xf>
    <xf numFmtId="3" fontId="5" fillId="7" borderId="1" xfId="0" applyNumberFormat="1" applyFont="1" applyFill="1" applyBorder="1" applyAlignment="1" applyProtection="1">
      <alignment horizontal="center"/>
    </xf>
    <xf numFmtId="0" fontId="0" fillId="4" borderId="0" xfId="0" applyFill="1" applyAlignment="1" applyProtection="1">
      <alignment horizontal="left" indent="1"/>
      <protection locked="0"/>
    </xf>
    <xf numFmtId="0" fontId="0" fillId="4" borderId="0" xfId="0" applyNumberFormat="1" applyFill="1" applyAlignment="1" applyProtection="1">
      <alignment horizontal="left" indent="1"/>
      <protection locked="0"/>
    </xf>
    <xf numFmtId="0" fontId="0" fillId="8" borderId="0" xfId="0" applyFill="1" applyAlignment="1">
      <alignment horizontal="center"/>
    </xf>
    <xf numFmtId="0" fontId="0" fillId="8" borderId="0" xfId="0" applyFill="1"/>
    <xf numFmtId="3" fontId="5" fillId="9" borderId="1" xfId="0" applyNumberFormat="1" applyFont="1" applyFill="1" applyBorder="1" applyAlignment="1" applyProtection="1">
      <alignment horizontal="center"/>
    </xf>
    <xf numFmtId="0" fontId="0" fillId="10" borderId="0" xfId="0" applyFill="1"/>
    <xf numFmtId="3" fontId="5" fillId="11" borderId="1" xfId="0" applyNumberFormat="1" applyFont="1" applyFill="1" applyBorder="1" applyAlignment="1" applyProtection="1">
      <alignment horizontal="center"/>
    </xf>
    <xf numFmtId="3" fontId="6" fillId="12" borderId="1" xfId="0" applyNumberFormat="1" applyFont="1" applyFill="1" applyBorder="1" applyAlignment="1" applyProtection="1">
      <alignment horizontal="center"/>
    </xf>
    <xf numFmtId="0" fontId="0" fillId="0" borderId="0" xfId="0" applyAlignment="1">
      <alignment horizontal="center" vertical="center"/>
    </xf>
    <xf numFmtId="0" fontId="0" fillId="2" borderId="0" xfId="0" applyNumberFormat="1" applyFill="1" applyAlignment="1" applyProtection="1">
      <alignment horizontal="center"/>
      <protection locked="0"/>
    </xf>
    <xf numFmtId="0" fontId="0" fillId="2" borderId="0" xfId="0" applyNumberFormat="1" applyFill="1" applyProtection="1">
      <protection locked="0"/>
    </xf>
    <xf numFmtId="9" fontId="0" fillId="2" borderId="0" xfId="0" applyNumberFormat="1" applyFill="1" applyProtection="1">
      <protection locked="0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 applyProtection="1">
      <alignment horizontal="center"/>
    </xf>
    <xf numFmtId="3" fontId="0" fillId="0" borderId="0" xfId="0" applyNumberFormat="1" applyFill="1" applyBorder="1" applyAlignment="1" applyProtection="1">
      <alignment horizontal="center"/>
    </xf>
    <xf numFmtId="0" fontId="0" fillId="5" borderId="4" xfId="0" applyFill="1" applyBorder="1" applyAlignment="1"/>
    <xf numFmtId="0" fontId="0" fillId="5" borderId="5" xfId="0" applyFill="1" applyBorder="1" applyAlignment="1"/>
    <xf numFmtId="0" fontId="0" fillId="5" borderId="6" xfId="0" applyFill="1" applyBorder="1" applyAlignment="1"/>
    <xf numFmtId="3" fontId="0" fillId="0" borderId="0" xfId="0" applyNumberFormat="1" applyBorder="1" applyAlignment="1" applyProtection="1">
      <alignment horizontal="center" vertical="center"/>
      <protection locked="0"/>
    </xf>
    <xf numFmtId="4" fontId="0" fillId="0" borderId="0" xfId="0" applyNumberFormat="1" applyBorder="1" applyAlignment="1" applyProtection="1">
      <alignment horizontal="center" vertical="center"/>
    </xf>
    <xf numFmtId="9" fontId="0" fillId="2" borderId="0" xfId="1" applyFont="1" applyFill="1" applyAlignment="1" applyProtection="1">
      <alignment horizontal="center"/>
      <protection locked="0"/>
    </xf>
    <xf numFmtId="165" fontId="0" fillId="2" borderId="0" xfId="2" applyNumberFormat="1" applyFont="1" applyFill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4" fontId="0" fillId="0" borderId="3" xfId="0" applyNumberFormat="1" applyBorder="1" applyAlignment="1" applyProtection="1">
      <alignment horizontal="center" vertical="center"/>
      <protection locked="0"/>
    </xf>
    <xf numFmtId="0" fontId="3" fillId="3" borderId="0" xfId="0" applyFont="1" applyFill="1" applyBorder="1" applyAlignment="1"/>
    <xf numFmtId="0" fontId="0" fillId="7" borderId="5" xfId="0" applyFill="1" applyBorder="1" applyAlignment="1" applyProtection="1">
      <alignment horizontal="center"/>
    </xf>
    <xf numFmtId="3" fontId="0" fillId="7" borderId="5" xfId="0" applyNumberFormat="1" applyFill="1" applyBorder="1" applyAlignment="1" applyProtection="1">
      <alignment horizontal="center"/>
    </xf>
    <xf numFmtId="164" fontId="0" fillId="0" borderId="0" xfId="2" applyFont="1"/>
    <xf numFmtId="165" fontId="0" fillId="2" borderId="0" xfId="0" applyNumberFormat="1" applyFill="1" applyAlignment="1" applyProtection="1">
      <alignment horizontal="center"/>
      <protection locked="0"/>
    </xf>
    <xf numFmtId="14" fontId="0" fillId="0" borderId="3" xfId="0" applyNumberFormat="1" applyBorder="1" applyAlignment="1" applyProtection="1">
      <alignment horizontal="center" vertical="center"/>
      <protection locked="0"/>
    </xf>
    <xf numFmtId="0" fontId="0" fillId="0" borderId="0" xfId="0" applyAlignment="1">
      <alignment horizontal="right"/>
    </xf>
    <xf numFmtId="0" fontId="9" fillId="0" borderId="0" xfId="0" applyFont="1" applyAlignment="1">
      <alignment horizontal="left" vertical="center" indent="6"/>
    </xf>
    <xf numFmtId="0" fontId="10" fillId="0" borderId="0" xfId="0" applyFont="1"/>
    <xf numFmtId="0" fontId="11" fillId="0" borderId="0" xfId="0" applyFont="1" applyAlignment="1">
      <alignment horizontal="left" vertical="center" indent="6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indent="10"/>
    </xf>
    <xf numFmtId="0" fontId="14" fillId="0" borderId="0" xfId="0" applyFont="1" applyAlignment="1">
      <alignment horizontal="left" vertical="center" indent="6"/>
    </xf>
    <xf numFmtId="0" fontId="12" fillId="0" borderId="0" xfId="0" applyFont="1" applyAlignment="1">
      <alignment horizontal="left" vertical="center" indent="12"/>
    </xf>
    <xf numFmtId="0" fontId="12" fillId="0" borderId="0" xfId="0" applyFont="1" applyAlignment="1">
      <alignment horizontal="left" vertical="center" indent="6"/>
    </xf>
    <xf numFmtId="0" fontId="10" fillId="0" borderId="0" xfId="0" applyFont="1" applyAlignment="1">
      <alignment horizontal="left" vertical="center"/>
    </xf>
    <xf numFmtId="0" fontId="15" fillId="0" borderId="0" xfId="3" applyFont="1" applyAlignment="1">
      <alignment horizontal="left" vertical="center"/>
    </xf>
    <xf numFmtId="0" fontId="0" fillId="0" borderId="0" xfId="0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7" xfId="0" applyBorder="1" applyProtection="1">
      <protection locked="0"/>
    </xf>
    <xf numFmtId="49" fontId="0" fillId="0" borderId="3" xfId="2" applyNumberFormat="1" applyFont="1" applyBorder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center" vertical="center" wrapText="1"/>
    </xf>
    <xf numFmtId="0" fontId="0" fillId="5" borderId="5" xfId="0" applyFill="1" applyBorder="1" applyAlignment="1" applyProtection="1"/>
    <xf numFmtId="0" fontId="0" fillId="0" borderId="0" xfId="0" applyAlignment="1" applyProtection="1"/>
    <xf numFmtId="3" fontId="0" fillId="2" borderId="0" xfId="0" applyNumberFormat="1" applyFill="1" applyAlignment="1" applyProtection="1">
      <alignment horizontal="center"/>
    </xf>
    <xf numFmtId="0" fontId="1" fillId="7" borderId="1" xfId="0" applyFont="1" applyFill="1" applyBorder="1" applyProtection="1"/>
    <xf numFmtId="0" fontId="0" fillId="0" borderId="0" xfId="0" applyProtection="1"/>
    <xf numFmtId="0" fontId="1" fillId="9" borderId="1" xfId="0" applyFont="1" applyFill="1" applyBorder="1" applyProtection="1"/>
    <xf numFmtId="3" fontId="0" fillId="2" borderId="0" xfId="0" quotePrefix="1" applyNumberFormat="1" applyFill="1" applyAlignment="1" applyProtection="1">
      <alignment horizontal="center"/>
    </xf>
    <xf numFmtId="0" fontId="1" fillId="11" borderId="1" xfId="0" applyFont="1" applyFill="1" applyBorder="1" applyProtection="1"/>
    <xf numFmtId="0" fontId="6" fillId="12" borderId="1" xfId="0" applyFont="1" applyFill="1" applyBorder="1" applyProtection="1"/>
    <xf numFmtId="0" fontId="3" fillId="3" borderId="0" xfId="0" applyFont="1" applyFill="1" applyAlignment="1" applyProtection="1">
      <alignment horizontal="center" vertical="center" wrapText="1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0" fontId="3" fillId="3" borderId="0" xfId="0" applyNumberFormat="1" applyFont="1" applyFill="1" applyAlignment="1" applyProtection="1">
      <alignment horizontal="center" vertical="center"/>
      <protection locked="0"/>
    </xf>
    <xf numFmtId="0" fontId="3" fillId="3" borderId="0" xfId="0" applyNumberFormat="1" applyFont="1" applyFill="1" applyAlignment="1" applyProtection="1">
      <alignment horizontal="center" vertical="center" wrapText="1"/>
      <protection locked="0"/>
    </xf>
    <xf numFmtId="0" fontId="1" fillId="5" borderId="4" xfId="0" applyFont="1" applyFill="1" applyBorder="1" applyAlignment="1" applyProtection="1">
      <protection locked="0"/>
    </xf>
    <xf numFmtId="0" fontId="0" fillId="5" borderId="5" xfId="0" applyFill="1" applyBorder="1" applyAlignment="1" applyProtection="1">
      <protection locked="0"/>
    </xf>
    <xf numFmtId="0" fontId="0" fillId="5" borderId="5" xfId="0" applyNumberFormat="1" applyFill="1" applyBorder="1" applyAlignment="1" applyProtection="1">
      <protection locked="0"/>
    </xf>
    <xf numFmtId="0" fontId="1" fillId="0" borderId="0" xfId="0" applyFont="1" applyAlignment="1" applyProtection="1">
      <protection locked="0"/>
    </xf>
    <xf numFmtId="0" fontId="0" fillId="0" borderId="0" xfId="0" applyAlignment="1" applyProtection="1">
      <protection locked="0"/>
    </xf>
    <xf numFmtId="0" fontId="0" fillId="0" borderId="0" xfId="0" applyNumberFormat="1" applyAlignment="1" applyProtection="1">
      <protection locked="0"/>
    </xf>
    <xf numFmtId="0" fontId="1" fillId="7" borderId="1" xfId="0" applyFont="1" applyFill="1" applyBorder="1" applyProtection="1">
      <protection locked="0"/>
    </xf>
    <xf numFmtId="0" fontId="1" fillId="7" borderId="1" xfId="0" applyNumberFormat="1" applyFont="1" applyFill="1" applyBorder="1" applyProtection="1">
      <protection locked="0"/>
    </xf>
    <xf numFmtId="0" fontId="0" fillId="0" borderId="0" xfId="0" applyNumberFormat="1" applyProtection="1">
      <protection locked="0"/>
    </xf>
    <xf numFmtId="0" fontId="1" fillId="9" borderId="1" xfId="0" applyFont="1" applyFill="1" applyBorder="1" applyProtection="1">
      <protection locked="0"/>
    </xf>
    <xf numFmtId="0" fontId="1" fillId="9" borderId="1" xfId="0" applyNumberFormat="1" applyFont="1" applyFill="1" applyBorder="1" applyProtection="1">
      <protection locked="0"/>
    </xf>
    <xf numFmtId="0" fontId="0" fillId="7" borderId="1" xfId="0" applyNumberFormat="1" applyFill="1" applyBorder="1" applyAlignment="1" applyProtection="1">
      <alignment horizontal="left" indent="1"/>
      <protection locked="0"/>
    </xf>
    <xf numFmtId="0" fontId="0" fillId="7" borderId="1" xfId="0" applyFill="1" applyBorder="1" applyProtection="1">
      <protection locked="0"/>
    </xf>
    <xf numFmtId="0" fontId="0" fillId="7" borderId="1" xfId="0" applyNumberFormat="1" applyFill="1" applyBorder="1" applyProtection="1">
      <protection locked="0"/>
    </xf>
    <xf numFmtId="0" fontId="0" fillId="7" borderId="1" xfId="0" applyNumberFormat="1" applyFill="1" applyBorder="1" applyAlignment="1" applyProtection="1">
      <alignment horizontal="center"/>
      <protection locked="0"/>
    </xf>
    <xf numFmtId="0" fontId="0" fillId="7" borderId="1" xfId="0" applyFill="1" applyBorder="1" applyAlignment="1" applyProtection="1">
      <alignment horizontal="center"/>
      <protection locked="0"/>
    </xf>
    <xf numFmtId="0" fontId="0" fillId="0" borderId="0" xfId="0" applyNumberFormat="1" applyFill="1" applyBorder="1" applyAlignment="1" applyProtection="1">
      <alignment horizontal="left" indent="1"/>
      <protection locked="0"/>
    </xf>
    <xf numFmtId="0" fontId="0" fillId="0" borderId="0" xfId="0" applyFill="1" applyBorder="1" applyProtection="1">
      <protection locked="0"/>
    </xf>
    <xf numFmtId="0" fontId="0" fillId="0" borderId="0" xfId="0" applyNumberFormat="1" applyFill="1" applyBorder="1" applyProtection="1">
      <protection locked="0"/>
    </xf>
    <xf numFmtId="0" fontId="0" fillId="0" borderId="0" xfId="0" applyNumberFormat="1" applyFill="1" applyBorder="1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/>
      <protection locked="0"/>
    </xf>
    <xf numFmtId="0" fontId="1" fillId="11" borderId="1" xfId="0" applyFont="1" applyFill="1" applyBorder="1" applyProtection="1">
      <protection locked="0"/>
    </xf>
    <xf numFmtId="0" fontId="1" fillId="11" borderId="1" xfId="0" applyNumberFormat="1" applyFont="1" applyFill="1" applyBorder="1" applyProtection="1">
      <protection locked="0"/>
    </xf>
    <xf numFmtId="0" fontId="6" fillId="12" borderId="1" xfId="0" applyFont="1" applyFill="1" applyBorder="1" applyProtection="1">
      <protection locked="0"/>
    </xf>
    <xf numFmtId="0" fontId="6" fillId="12" borderId="1" xfId="0" applyNumberFormat="1" applyFont="1" applyFill="1" applyBorder="1" applyProtection="1">
      <protection locked="0"/>
    </xf>
    <xf numFmtId="0" fontId="0" fillId="7" borderId="5" xfId="0" applyNumberFormat="1" applyFill="1" applyBorder="1" applyAlignment="1" applyProtection="1">
      <alignment horizontal="left" indent="1"/>
      <protection locked="0"/>
    </xf>
    <xf numFmtId="0" fontId="0" fillId="7" borderId="5" xfId="0" applyFill="1" applyBorder="1" applyProtection="1">
      <protection locked="0"/>
    </xf>
    <xf numFmtId="0" fontId="0" fillId="7" borderId="5" xfId="0" applyNumberFormat="1" applyFill="1" applyBorder="1" applyProtection="1">
      <protection locked="0"/>
    </xf>
    <xf numFmtId="0" fontId="0" fillId="7" borderId="5" xfId="0" applyNumberFormat="1" applyFill="1" applyBorder="1" applyAlignment="1" applyProtection="1">
      <alignment horizontal="center"/>
      <protection locked="0"/>
    </xf>
    <xf numFmtId="0" fontId="0" fillId="7" borderId="5" xfId="0" applyFill="1" applyBorder="1" applyAlignment="1" applyProtection="1">
      <alignment horizontal="center"/>
      <protection locked="0"/>
    </xf>
    <xf numFmtId="0" fontId="0" fillId="6" borderId="4" xfId="0" applyFill="1" applyBorder="1" applyAlignment="1"/>
    <xf numFmtId="0" fontId="0" fillId="6" borderId="5" xfId="0" applyFill="1" applyBorder="1" applyAlignment="1"/>
    <xf numFmtId="0" fontId="0" fillId="6" borderId="6" xfId="0" applyFill="1" applyBorder="1" applyAlignment="1"/>
    <xf numFmtId="0" fontId="3" fillId="3" borderId="4" xfId="0" applyFont="1" applyFill="1" applyBorder="1" applyAlignment="1"/>
    <xf numFmtId="0" fontId="3" fillId="3" borderId="5" xfId="0" applyFont="1" applyFill="1" applyBorder="1" applyAlignment="1"/>
    <xf numFmtId="0" fontId="3" fillId="3" borderId="6" xfId="0" applyFont="1" applyFill="1" applyBorder="1" applyAlignment="1"/>
    <xf numFmtId="0" fontId="2" fillId="6" borderId="4" xfId="0" applyFont="1" applyFill="1" applyBorder="1" applyAlignment="1"/>
    <xf numFmtId="0" fontId="2" fillId="6" borderId="5" xfId="0" applyFont="1" applyFill="1" applyBorder="1" applyAlignment="1"/>
    <xf numFmtId="0" fontId="2" fillId="6" borderId="6" xfId="0" applyFont="1" applyFill="1" applyBorder="1" applyAlignment="1"/>
    <xf numFmtId="0" fontId="3" fillId="3" borderId="2" xfId="0" applyFont="1" applyFill="1" applyBorder="1" applyAlignment="1">
      <alignment horizontal="center" vertical="center"/>
    </xf>
    <xf numFmtId="0" fontId="0" fillId="0" borderId="2" xfId="0" applyBorder="1"/>
    <xf numFmtId="3" fontId="0" fillId="5" borderId="2" xfId="0" applyNumberFormat="1" applyFill="1" applyBorder="1" applyAlignment="1">
      <alignment horizontal="center"/>
    </xf>
    <xf numFmtId="3" fontId="0" fillId="6" borderId="2" xfId="0" applyNumberFormat="1" applyFill="1" applyBorder="1" applyAlignment="1">
      <alignment horizontal="center"/>
    </xf>
    <xf numFmtId="0" fontId="0" fillId="5" borderId="2" xfId="0" applyFill="1" applyBorder="1" applyAlignment="1"/>
    <xf numFmtId="0" fontId="0" fillId="5" borderId="4" xfId="0" applyFill="1" applyBorder="1" applyAlignment="1"/>
    <xf numFmtId="0" fontId="0" fillId="5" borderId="5" xfId="0" applyFill="1" applyBorder="1" applyAlignment="1"/>
    <xf numFmtId="0" fontId="0" fillId="5" borderId="6" xfId="0" applyFill="1" applyBorder="1" applyAlignment="1"/>
    <xf numFmtId="3" fontId="3" fillId="3" borderId="2" xfId="0" applyNumberFormat="1" applyFont="1" applyFill="1" applyBorder="1" applyAlignment="1">
      <alignment horizontal="center"/>
    </xf>
  </cellXfs>
  <cellStyles count="4">
    <cellStyle name="Komma" xfId="2" builtinId="3"/>
    <cellStyle name="Link" xfId="3" builtinId="8"/>
    <cellStyle name="Normal" xfId="0" builtinId="0"/>
    <cellStyle name="Procent" xfId="1" builtinId="5"/>
  </cellStyles>
  <dxfs count="2">
    <dxf>
      <numFmt numFmtId="30" formatCode="@"/>
    </dxf>
    <dxf>
      <numFmt numFmtId="30" formatCode="@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43</xdr:row>
      <xdr:rowOff>152400</xdr:rowOff>
    </xdr:from>
    <xdr:to>
      <xdr:col>5</xdr:col>
      <xdr:colOff>0</xdr:colOff>
      <xdr:row>49</xdr:row>
      <xdr:rowOff>180975</xdr:rowOff>
    </xdr:to>
    <xdr:sp macro="" textlink="">
      <xdr:nvSpPr>
        <xdr:cNvPr id="2" name="Tekstfel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525" y="5867400"/>
          <a:ext cx="6067425" cy="11715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Kommentarer/forudsætninger:</a:t>
          </a:r>
        </a:p>
        <a:p>
          <a:endParaRPr lang="en-US" sz="1100" b="1"/>
        </a:p>
        <a:p>
          <a:endParaRPr lang="en-US" sz="1100"/>
        </a:p>
        <a:p>
          <a:endParaRPr lang="en-US" sz="1100"/>
        </a:p>
      </xdr:txBody>
    </xdr:sp>
    <xdr:clientData/>
  </xdr:twoCellAnchor>
  <xdr:twoCellAnchor>
    <xdr:from>
      <xdr:col>0</xdr:col>
      <xdr:colOff>9525</xdr:colOff>
      <xdr:row>52</xdr:row>
      <xdr:rowOff>38100</xdr:rowOff>
    </xdr:from>
    <xdr:to>
      <xdr:col>5</xdr:col>
      <xdr:colOff>0</xdr:colOff>
      <xdr:row>58</xdr:row>
      <xdr:rowOff>66675</xdr:rowOff>
    </xdr:to>
    <xdr:sp macro="" textlink="">
      <xdr:nvSpPr>
        <xdr:cNvPr id="3" name="Tekstfelt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9525" y="7658100"/>
          <a:ext cx="6048375" cy="11715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Finansieringsplan:</a:t>
          </a:r>
        </a:p>
        <a:p>
          <a:endParaRPr lang="en-US" sz="1100"/>
        </a:p>
        <a:p>
          <a:endParaRPr 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152400</xdr:colOff>
          <xdr:row>14</xdr:row>
          <xdr:rowOff>60960</xdr:rowOff>
        </xdr:from>
        <xdr:to>
          <xdr:col>2</xdr:col>
          <xdr:colOff>678180</xdr:colOff>
          <xdr:row>16</xdr:row>
          <xdr:rowOff>60960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da-DK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Upload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123825</xdr:colOff>
      <xdr:row>9</xdr:row>
      <xdr:rowOff>161925</xdr:rowOff>
    </xdr:from>
    <xdr:to>
      <xdr:col>8</xdr:col>
      <xdr:colOff>85725</xdr:colOff>
      <xdr:row>14</xdr:row>
      <xdr:rowOff>76200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147"/>
        <a:stretch>
          <a:fillRect/>
        </a:stretch>
      </xdr:blipFill>
      <xdr:spPr bwMode="auto">
        <a:xfrm>
          <a:off x="1343025" y="1609725"/>
          <a:ext cx="3619500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TAM_DAT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M_DATA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Udgiftstyper" displayName="tblUdgiftstyper" ref="A1:C828" totalsRowShown="0">
  <autoFilter ref="A1:C828" xr:uid="{00000000-0009-0000-0100-000001000000}"/>
  <tableColumns count="3">
    <tableColumn id="1" xr3:uid="{00000000-0010-0000-0000-000001000000}" name="UDGIFTSTYPE_NR" dataDxfId="1"/>
    <tableColumn id="2" xr3:uid="{00000000-0010-0000-0000-000002000000}" name="UDGIFTSTYPE">
      <calculatedColumnFormula>TEXT(tblUdgiftstyper[[#This Row],[UDGIFTSTYPE_NR]], "0000") &amp; " " &amp; tblUdgiftstyper[[#This Row],[UDGIFTSTYPE_BESK]]</calculatedColumnFormula>
    </tableColumn>
    <tableColumn id="3" xr3:uid="{00000000-0010-0000-0000-000003000000}" name="UDGIFTSTYPE_BESK"/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9000000}" name="Tabel7" displayName="Tabel7" ref="U1:U9" totalsRowShown="0">
  <autoFilter ref="U1:U9" xr:uid="{00000000-0009-0000-0100-000007000000}"/>
  <tableColumns count="1">
    <tableColumn id="1" xr3:uid="{00000000-0010-0000-0900-000001000000}" name="Programtype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blOrganisationer" displayName="tblOrganisationer" ref="E1:G738" totalsRowShown="0">
  <autoFilter ref="E1:G738" xr:uid="{00000000-0009-0000-0100-000002000000}"/>
  <tableColumns count="3">
    <tableColumn id="1" xr3:uid="{00000000-0010-0000-0100-000001000000}" name="ORG_NR" dataDxfId="0"/>
    <tableColumn id="2" xr3:uid="{00000000-0010-0000-0100-000002000000}" name="NIV5_TEKST"/>
    <tableColumn id="3" xr3:uid="{00000000-0010-0000-0100-000003000000}" name="NIV2_TEKST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blJobkategorier" displayName="tblJobkategorier" ref="I1:M114" totalsRowShown="0">
  <autoFilter ref="I1:M114" xr:uid="{00000000-0009-0000-0100-000003000000}"/>
  <sortState xmlns:xlrd2="http://schemas.microsoft.com/office/spreadsheetml/2017/richdata2" ref="I2:L114">
    <sortCondition ref="I1:I115"/>
  </sortState>
  <tableColumns count="5">
    <tableColumn id="1" xr3:uid="{00000000-0010-0000-0200-000001000000}" name="Jobkategori"/>
    <tableColumn id="2" xr3:uid="{00000000-0010-0000-0200-000002000000}" name="Teknikpris"/>
    <tableColumn id="3" xr3:uid="{00000000-0010-0000-0200-000003000000}" name="Modpart"/>
    <tableColumn id="4" xr3:uid="{00000000-0010-0000-0200-000004000000}" name="Udgiftsart"/>
    <tableColumn id="5" xr3:uid="{00000000-0010-0000-0200-000005000000}" name="Kategori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3000000}" name="tblRoller" displayName="tblRoller" ref="O1:O4" totalsRowShown="0">
  <autoFilter ref="O1:O4" xr:uid="{00000000-0009-0000-0100-000005000000}"/>
  <tableColumns count="1">
    <tableColumn id="1" xr3:uid="{00000000-0010-0000-0300-000001000000}" name="Rolletekst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4000000}" name="tblEksternIntern" displayName="tblEksternIntern" ref="O6:O8" totalsRowShown="0">
  <autoFilter ref="O6:O8" xr:uid="{00000000-0009-0000-0100-000008000000}"/>
  <tableColumns count="1">
    <tableColumn id="1" xr3:uid="{00000000-0010-0000-0400-000001000000}" name="Ekstern/intern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5000000}" name="tblKanaler" displayName="tblKanaler" ref="O10:O16" totalsRowShown="0">
  <autoFilter ref="O10:O16" xr:uid="{00000000-0009-0000-0100-00000A000000}"/>
  <tableColumns count="1">
    <tableColumn id="1" xr3:uid="{00000000-0010-0000-0500-000001000000}" name="Kanalnavn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6000000}" name="tblEnheder" displayName="tblEnheder" ref="O18:O23" totalsRowShown="0">
  <autoFilter ref="O18:O23" xr:uid="{00000000-0009-0000-0100-000006000000}"/>
  <tableColumns count="1">
    <tableColumn id="1" xr3:uid="{00000000-0010-0000-0600-000001000000}" name="Enhed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7000000}" name="tblKategorier" displayName="tblKategorier" ref="O25:O28" totalsRowShown="0">
  <autoFilter ref="O25:O28" xr:uid="{00000000-0009-0000-0100-000009000000}"/>
  <tableColumns count="1">
    <tableColumn id="1" xr3:uid="{00000000-0010-0000-0700-000001000000}" name="Kategori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8000000}" name="tblDriftstyper" displayName="tblDriftstyper" ref="Q1:R2" totalsRowShown="0">
  <autoFilter ref="Q1:R2" xr:uid="{00000000-0009-0000-0100-000004000000}"/>
  <tableColumns count="2">
    <tableColumn id="1" xr3:uid="{00000000-0010-0000-0800-000001000000}" name="Driftstype"/>
    <tableColumn id="2" xr3:uid="{00000000-0010-0000-0800-000002000000}" name="Udgiftsart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drbudget@dr.dk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10" Type="http://schemas.openxmlformats.org/officeDocument/2006/relationships/table" Target="../tables/table10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>
    <tabColor theme="4" tint="0.79998168889431442"/>
  </sheetPr>
  <dimension ref="A1:N61"/>
  <sheetViews>
    <sheetView showGridLines="0" tabSelected="1" zoomScaleNormal="100" workbookViewId="0">
      <selection activeCell="B2" sqref="B2"/>
    </sheetView>
  </sheetViews>
  <sheetFormatPr defaultRowHeight="14.4" x14ac:dyDescent="0.3"/>
  <cols>
    <col min="1" max="1" width="24.5546875" customWidth="1"/>
    <col min="2" max="2" width="16.5546875" customWidth="1"/>
    <col min="3" max="3" width="14.5546875" customWidth="1"/>
    <col min="4" max="4" width="20" bestFit="1" customWidth="1"/>
    <col min="5" max="5" width="16.44140625" customWidth="1"/>
    <col min="6" max="6" width="11.6640625" bestFit="1" customWidth="1"/>
    <col min="7" max="7" width="13.44140625" bestFit="1" customWidth="1"/>
    <col min="8" max="8" width="12.5546875" bestFit="1" customWidth="1"/>
  </cols>
  <sheetData>
    <row r="1" spans="1:14" ht="8.25" customHeight="1" x14ac:dyDescent="0.3">
      <c r="A1" s="57"/>
      <c r="B1" s="57"/>
      <c r="C1" s="57"/>
      <c r="D1" s="57"/>
      <c r="E1" s="57"/>
    </row>
    <row r="2" spans="1:14" x14ac:dyDescent="0.3">
      <c r="A2" s="58" t="s">
        <v>3150</v>
      </c>
      <c r="B2" s="7"/>
      <c r="C2" s="57"/>
      <c r="D2" s="39"/>
      <c r="E2" s="58" t="s">
        <v>3231</v>
      </c>
      <c r="K2" s="43"/>
    </row>
    <row r="3" spans="1:14" ht="7.5" customHeight="1" x14ac:dyDescent="0.3">
      <c r="A3" s="57"/>
      <c r="B3" s="57"/>
      <c r="C3" s="57"/>
      <c r="D3" s="57"/>
      <c r="E3" s="57"/>
    </row>
    <row r="4" spans="1:14" x14ac:dyDescent="0.3">
      <c r="A4" s="58" t="s">
        <v>3149</v>
      </c>
      <c r="B4" s="6"/>
      <c r="C4" s="57"/>
      <c r="D4" s="8"/>
      <c r="E4" s="58" t="s">
        <v>3232</v>
      </c>
    </row>
    <row r="5" spans="1:14" ht="7.5" customHeight="1" x14ac:dyDescent="0.3">
      <c r="A5" s="57"/>
      <c r="B5" s="57"/>
      <c r="C5" s="57"/>
      <c r="D5" s="57"/>
      <c r="E5" s="57"/>
    </row>
    <row r="6" spans="1:14" x14ac:dyDescent="0.3">
      <c r="A6" s="58" t="s">
        <v>3233</v>
      </c>
      <c r="B6" s="8"/>
      <c r="C6" s="57"/>
      <c r="D6" s="45"/>
      <c r="E6" s="58" t="s">
        <v>3234</v>
      </c>
    </row>
    <row r="7" spans="1:14" ht="7.5" customHeight="1" x14ac:dyDescent="0.3">
      <c r="A7" s="58"/>
      <c r="B7" s="38"/>
      <c r="C7" s="57"/>
      <c r="D7" s="38"/>
      <c r="E7" s="58"/>
    </row>
    <row r="8" spans="1:14" x14ac:dyDescent="0.3">
      <c r="A8" s="58" t="s">
        <v>3247</v>
      </c>
      <c r="B8" s="8"/>
      <c r="C8" s="57"/>
      <c r="D8" s="38"/>
      <c r="E8" s="58"/>
    </row>
    <row r="9" spans="1:14" ht="7.5" customHeight="1" thickBot="1" x14ac:dyDescent="0.35">
      <c r="A9" s="59"/>
      <c r="B9" s="59"/>
      <c r="C9" s="59"/>
      <c r="D9" s="59"/>
      <c r="E9" s="59"/>
      <c r="J9" s="10"/>
    </row>
    <row r="10" spans="1:14" ht="7.5" customHeight="1" x14ac:dyDescent="0.3">
      <c r="A10" s="57"/>
      <c r="B10" s="57"/>
      <c r="C10" s="57"/>
      <c r="D10" s="57"/>
      <c r="E10" s="57"/>
      <c r="K10" s="4"/>
    </row>
    <row r="11" spans="1:14" x14ac:dyDescent="0.3">
      <c r="A11" s="58" t="s">
        <v>3235</v>
      </c>
      <c r="B11" s="37">
        <f>IFERROR(+D43/D4,0)</f>
        <v>0</v>
      </c>
      <c r="C11" s="57"/>
      <c r="D11" s="37">
        <f>IFERROR(B11/D2,0)</f>
        <v>0</v>
      </c>
      <c r="E11" s="58" t="s">
        <v>3236</v>
      </c>
      <c r="K11" s="4"/>
    </row>
    <row r="12" spans="1:14" ht="7.5" customHeight="1" x14ac:dyDescent="0.3">
      <c r="A12" s="57"/>
      <c r="B12" s="57"/>
      <c r="C12" s="57"/>
      <c r="D12" s="57"/>
      <c r="E12" s="57"/>
      <c r="K12" s="4"/>
    </row>
    <row r="13" spans="1:14" hidden="1" x14ac:dyDescent="0.3">
      <c r="A13" s="58" t="s">
        <v>3229</v>
      </c>
      <c r="B13" s="44">
        <f>D4*D2</f>
        <v>0</v>
      </c>
      <c r="C13" s="57"/>
      <c r="D13" s="57"/>
      <c r="E13" s="57"/>
      <c r="J13" s="10"/>
      <c r="K13" s="34"/>
    </row>
    <row r="14" spans="1:14" ht="7.5" customHeight="1" thickBot="1" x14ac:dyDescent="0.35">
      <c r="A14" s="59"/>
      <c r="B14" s="59"/>
      <c r="C14" s="59"/>
      <c r="D14" s="59"/>
      <c r="E14" s="59"/>
      <c r="J14" s="10"/>
      <c r="K14" s="34"/>
      <c r="M14" s="10"/>
      <c r="N14" s="35"/>
    </row>
    <row r="15" spans="1:14" ht="16.5" customHeight="1" x14ac:dyDescent="0.3">
      <c r="A15" s="57" t="s">
        <v>3298</v>
      </c>
      <c r="B15" s="57"/>
      <c r="C15" s="57"/>
      <c r="D15" s="57"/>
      <c r="E15" s="57"/>
      <c r="J15" s="10"/>
      <c r="K15" s="34"/>
      <c r="M15" s="10"/>
      <c r="N15" s="35"/>
    </row>
    <row r="16" spans="1:14" x14ac:dyDescent="0.3">
      <c r="A16" s="58" t="s">
        <v>3224</v>
      </c>
      <c r="B16" s="60"/>
      <c r="C16" s="57"/>
      <c r="D16" s="39"/>
      <c r="E16" s="58" t="s">
        <v>3237</v>
      </c>
      <c r="J16" s="10"/>
      <c r="K16" s="34"/>
      <c r="M16" s="10"/>
      <c r="N16" s="35"/>
    </row>
    <row r="17" spans="1:14" ht="7.5" customHeight="1" x14ac:dyDescent="0.3">
      <c r="J17" s="10"/>
      <c r="K17" s="34"/>
      <c r="M17" s="10"/>
      <c r="N17" s="35"/>
    </row>
    <row r="18" spans="1:14" x14ac:dyDescent="0.3">
      <c r="J18" s="10"/>
      <c r="K18" s="34"/>
      <c r="M18" s="10"/>
      <c r="N18" s="35"/>
    </row>
    <row r="19" spans="1:14" x14ac:dyDescent="0.3">
      <c r="A19" s="114" t="s">
        <v>3123</v>
      </c>
      <c r="B19" s="114"/>
      <c r="C19" s="114"/>
      <c r="D19" s="114" t="s">
        <v>3148</v>
      </c>
      <c r="E19" s="114"/>
      <c r="K19" s="4"/>
    </row>
    <row r="20" spans="1:14" x14ac:dyDescent="0.3">
      <c r="A20" s="115" t="s">
        <v>3119</v>
      </c>
      <c r="B20" s="115"/>
      <c r="C20" s="115"/>
      <c r="D20" s="117">
        <f>Produktion!K13</f>
        <v>0</v>
      </c>
      <c r="E20" s="117"/>
      <c r="K20" s="4"/>
    </row>
    <row r="21" spans="1:14" x14ac:dyDescent="0.3">
      <c r="A21" s="115" t="s">
        <v>3122</v>
      </c>
      <c r="B21" s="115"/>
      <c r="C21" s="115"/>
      <c r="D21" s="117">
        <f>Produktion!K23</f>
        <v>0</v>
      </c>
      <c r="E21" s="117"/>
    </row>
    <row r="22" spans="1:14" x14ac:dyDescent="0.3">
      <c r="A22" s="115" t="s">
        <v>3130</v>
      </c>
      <c r="B22" s="115"/>
      <c r="C22" s="115"/>
      <c r="D22" s="117">
        <f>Produktion!K41</f>
        <v>0</v>
      </c>
      <c r="E22" s="117"/>
    </row>
    <row r="23" spans="1:14" x14ac:dyDescent="0.3">
      <c r="A23" s="111" t="s">
        <v>3131</v>
      </c>
      <c r="B23" s="112"/>
      <c r="C23" s="113"/>
      <c r="D23" s="117">
        <f>Produktion!K52</f>
        <v>0</v>
      </c>
      <c r="E23" s="117"/>
    </row>
    <row r="24" spans="1:14" x14ac:dyDescent="0.3">
      <c r="A24" s="111" t="s">
        <v>3132</v>
      </c>
      <c r="B24" s="112"/>
      <c r="C24" s="113"/>
      <c r="D24" s="117">
        <f>Produktion!K61</f>
        <v>0</v>
      </c>
      <c r="E24" s="117"/>
    </row>
    <row r="25" spans="1:14" x14ac:dyDescent="0.3">
      <c r="A25" s="111" t="s">
        <v>3133</v>
      </c>
      <c r="B25" s="112"/>
      <c r="C25" s="113"/>
      <c r="D25" s="117">
        <f>Produktion!K76</f>
        <v>0</v>
      </c>
      <c r="E25" s="117"/>
    </row>
    <row r="26" spans="1:14" x14ac:dyDescent="0.3">
      <c r="A26" s="111" t="s">
        <v>3134</v>
      </c>
      <c r="B26" s="112"/>
      <c r="C26" s="113"/>
      <c r="D26" s="117">
        <f>Produktion!K88</f>
        <v>0</v>
      </c>
      <c r="E26" s="117"/>
    </row>
    <row r="27" spans="1:14" x14ac:dyDescent="0.3">
      <c r="A27" s="118" t="s">
        <v>3135</v>
      </c>
      <c r="B27" s="118"/>
      <c r="C27" s="118"/>
      <c r="D27" s="116">
        <f>SUM(D20:D26)</f>
        <v>0</v>
      </c>
      <c r="E27" s="116"/>
    </row>
    <row r="28" spans="1:14" x14ac:dyDescent="0.3">
      <c r="A28" s="105" t="s">
        <v>3136</v>
      </c>
      <c r="B28" s="106"/>
      <c r="C28" s="107"/>
      <c r="D28" s="117">
        <f>Produktion!K107</f>
        <v>0</v>
      </c>
      <c r="E28" s="117"/>
    </row>
    <row r="29" spans="1:14" x14ac:dyDescent="0.3">
      <c r="A29" s="105" t="s">
        <v>3137</v>
      </c>
      <c r="B29" s="106"/>
      <c r="C29" s="107"/>
      <c r="D29" s="117">
        <f>Produktion!K114</f>
        <v>0</v>
      </c>
      <c r="E29" s="117"/>
    </row>
    <row r="30" spans="1:14" x14ac:dyDescent="0.3">
      <c r="A30" s="105" t="s">
        <v>3138</v>
      </c>
      <c r="B30" s="106"/>
      <c r="C30" s="107"/>
      <c r="D30" s="117">
        <f>Produktion!K121</f>
        <v>0</v>
      </c>
      <c r="E30" s="117"/>
    </row>
    <row r="31" spans="1:14" x14ac:dyDescent="0.3">
      <c r="A31" s="105" t="s">
        <v>3139</v>
      </c>
      <c r="B31" s="106"/>
      <c r="C31" s="107"/>
      <c r="D31" s="117">
        <f>Produktion!K131</f>
        <v>0</v>
      </c>
      <c r="E31" s="117"/>
    </row>
    <row r="32" spans="1:14" x14ac:dyDescent="0.3">
      <c r="A32" s="105" t="s">
        <v>3140</v>
      </c>
      <c r="B32" s="106"/>
      <c r="C32" s="107"/>
      <c r="D32" s="117">
        <f>Produktion!K143</f>
        <v>0</v>
      </c>
      <c r="E32" s="117"/>
    </row>
    <row r="33" spans="1:5" x14ac:dyDescent="0.3">
      <c r="A33" s="105" t="s">
        <v>3141</v>
      </c>
      <c r="B33" s="106"/>
      <c r="C33" s="107"/>
      <c r="D33" s="117">
        <f>Produktion!K151</f>
        <v>0</v>
      </c>
      <c r="E33" s="117"/>
    </row>
    <row r="34" spans="1:5" x14ac:dyDescent="0.3">
      <c r="A34" s="105" t="s">
        <v>3142</v>
      </c>
      <c r="B34" s="106"/>
      <c r="C34" s="107"/>
      <c r="D34" s="117">
        <f>Produktion!K168</f>
        <v>0</v>
      </c>
      <c r="E34" s="117"/>
    </row>
    <row r="35" spans="1:5" x14ac:dyDescent="0.3">
      <c r="A35" s="105" t="s">
        <v>3225</v>
      </c>
      <c r="B35" s="106"/>
      <c r="C35" s="107"/>
      <c r="D35" s="117">
        <f>Produktion!K175</f>
        <v>0</v>
      </c>
      <c r="E35" s="117"/>
    </row>
    <row r="36" spans="1:5" x14ac:dyDescent="0.3">
      <c r="A36" s="105" t="s">
        <v>3143</v>
      </c>
      <c r="B36" s="106"/>
      <c r="C36" s="107"/>
      <c r="D36" s="117">
        <f>Produktion!K186</f>
        <v>0</v>
      </c>
      <c r="E36" s="117"/>
    </row>
    <row r="37" spans="1:5" x14ac:dyDescent="0.3">
      <c r="A37" s="105" t="s">
        <v>3144</v>
      </c>
      <c r="B37" s="106"/>
      <c r="C37" s="107"/>
      <c r="D37" s="117">
        <f>Produktion!K194</f>
        <v>0</v>
      </c>
      <c r="E37" s="117"/>
    </row>
    <row r="38" spans="1:5" x14ac:dyDescent="0.3">
      <c r="A38" s="119" t="s">
        <v>3146</v>
      </c>
      <c r="B38" s="120"/>
      <c r="C38" s="121"/>
      <c r="D38" s="116">
        <f>SUM(D28:D37)</f>
        <v>0</v>
      </c>
      <c r="E38" s="116"/>
    </row>
    <row r="39" spans="1:5" x14ac:dyDescent="0.3">
      <c r="A39" s="31" t="s">
        <v>3226</v>
      </c>
      <c r="B39" s="32"/>
      <c r="C39" s="33"/>
      <c r="D39" s="116">
        <f>+D38+D27</f>
        <v>0</v>
      </c>
      <c r="E39" s="116"/>
    </row>
    <row r="40" spans="1:5" x14ac:dyDescent="0.3">
      <c r="A40" s="105" t="s">
        <v>3145</v>
      </c>
      <c r="B40" s="106"/>
      <c r="C40" s="107"/>
      <c r="D40" s="117">
        <f>Produktion!K204</f>
        <v>0</v>
      </c>
      <c r="E40" s="117"/>
    </row>
    <row r="41" spans="1:5" x14ac:dyDescent="0.3">
      <c r="A41" s="108" t="s">
        <v>3147</v>
      </c>
      <c r="B41" s="109"/>
      <c r="C41" s="110"/>
      <c r="D41" s="122">
        <f>D27+D38+D40</f>
        <v>0</v>
      </c>
      <c r="E41" s="122"/>
    </row>
    <row r="42" spans="1:5" x14ac:dyDescent="0.3">
      <c r="A42" s="105" t="s">
        <v>3238</v>
      </c>
      <c r="B42" s="106"/>
      <c r="C42" s="107"/>
      <c r="D42" s="117">
        <f>Produktion!K210</f>
        <v>0</v>
      </c>
      <c r="E42" s="117"/>
    </row>
    <row r="43" spans="1:5" x14ac:dyDescent="0.3">
      <c r="A43" s="40" t="s">
        <v>3239</v>
      </c>
      <c r="B43" s="40"/>
      <c r="C43" s="40"/>
      <c r="D43" s="122">
        <f>+D41+D42</f>
        <v>0</v>
      </c>
      <c r="E43" s="122"/>
    </row>
    <row r="61" spans="1:2" x14ac:dyDescent="0.3">
      <c r="A61" s="46" t="s">
        <v>3255</v>
      </c>
      <c r="B61" t="s">
        <v>3299</v>
      </c>
    </row>
  </sheetData>
  <sheetProtection algorithmName="SHA-512" hashValue="2uEjQR+Mh9mEshW8fR3vcfl/MOf7CWF7UIqFCc/Ht8p1qIqLrJaoqJbjt1bnrXllJix1I8YZV8KkXPUtU/YKKA==" saltValue="6UBCu2b+qone5YxRBQ3Y/A==" spinCount="100000" sheet="1" formatColumns="0"/>
  <protectedRanges>
    <protectedRange sqref="B2:D16" name="Område1"/>
  </protectedRanges>
  <mergeCells count="48">
    <mergeCell ref="A42:C42"/>
    <mergeCell ref="D42:E42"/>
    <mergeCell ref="D43:E43"/>
    <mergeCell ref="D19:E19"/>
    <mergeCell ref="D21:E21"/>
    <mergeCell ref="D20:E20"/>
    <mergeCell ref="D28:E28"/>
    <mergeCell ref="D29:E29"/>
    <mergeCell ref="D27:E27"/>
    <mergeCell ref="D26:E26"/>
    <mergeCell ref="D25:E25"/>
    <mergeCell ref="D24:E24"/>
    <mergeCell ref="D38:E38"/>
    <mergeCell ref="D41:E41"/>
    <mergeCell ref="D40:E40"/>
    <mergeCell ref="D23:E23"/>
    <mergeCell ref="D22:E22"/>
    <mergeCell ref="D30:E30"/>
    <mergeCell ref="D31:E31"/>
    <mergeCell ref="D32:E32"/>
    <mergeCell ref="D33:E33"/>
    <mergeCell ref="D39:E39"/>
    <mergeCell ref="A24:C24"/>
    <mergeCell ref="D34:E34"/>
    <mergeCell ref="D36:E36"/>
    <mergeCell ref="D37:E37"/>
    <mergeCell ref="A33:C33"/>
    <mergeCell ref="A34:C34"/>
    <mergeCell ref="A36:C36"/>
    <mergeCell ref="A37:C37"/>
    <mergeCell ref="A27:C27"/>
    <mergeCell ref="A32:C32"/>
    <mergeCell ref="D35:E35"/>
    <mergeCell ref="A38:C38"/>
    <mergeCell ref="A19:C19"/>
    <mergeCell ref="A20:C20"/>
    <mergeCell ref="A21:C21"/>
    <mergeCell ref="A22:C22"/>
    <mergeCell ref="A23:C23"/>
    <mergeCell ref="A40:C40"/>
    <mergeCell ref="A41:C41"/>
    <mergeCell ref="A25:C25"/>
    <mergeCell ref="A26:C26"/>
    <mergeCell ref="A28:C28"/>
    <mergeCell ref="A29:C29"/>
    <mergeCell ref="A30:C30"/>
    <mergeCell ref="A31:C31"/>
    <mergeCell ref="A35:C35"/>
  </mergeCells>
  <dataValidations count="2">
    <dataValidation type="list" allowBlank="1" showInputMessage="1" showErrorMessage="1" sqref="B4" xr:uid="{00000000-0002-0000-0000-000000000000}">
      <formula1>rKanaler</formula1>
    </dataValidation>
    <dataValidation type="decimal" allowBlank="1" showInputMessage="1" showErrorMessage="1" promptTitle="Bemærk" prompt="Varigheden skal indtastes som et decimaltal f.eks. 28,50 for 28 minutter og 30 sekunder" sqref="D2" xr:uid="{00000000-0002-0000-0000-000001000000}">
      <formula1>0</formula1>
      <formula2>999999</formula2>
    </dataValidation>
  </dataValidations>
  <printOptions horizontalCentered="1"/>
  <pageMargins left="0.7" right="0.7" top="0.75" bottom="0.75" header="0.3" footer="0.3"/>
  <pageSetup paperSize="9" orientation="portrait" r:id="rId1"/>
  <headerFooter>
    <oddHeader>&amp;LDato: &amp;R&amp;G</oddHeader>
  </headerFooter>
  <cellWatches>
    <cellWatch r="D41"/>
  </cellWatches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Button 1">
              <controlPr defaultSize="0" print="0" autoFill="0" autoPict="0" macro="[0]!UploadBudget">
                <anchor moveWithCells="1" sizeWithCells="1">
                  <from>
                    <xdr:col>2</xdr:col>
                    <xdr:colOff>152400</xdr:colOff>
                    <xdr:row>14</xdr:row>
                    <xdr:rowOff>60960</xdr:rowOff>
                  </from>
                  <to>
                    <xdr:col>2</xdr:col>
                    <xdr:colOff>678180</xdr:colOff>
                    <xdr:row>16</xdr:row>
                    <xdr:rowOff>60960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Stamdata!$U$2:$U$9</xm:f>
          </x14:formula1>
          <xm:sqref>D16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>
    <tabColor theme="6" tint="0.59999389629810485"/>
  </sheetPr>
  <dimension ref="A2:M213"/>
  <sheetViews>
    <sheetView showGridLines="0" topLeftCell="C1" zoomScaleNormal="100" workbookViewId="0">
      <pane ySplit="2" topLeftCell="A3" activePane="bottomLeft" state="frozen"/>
      <selection activeCell="A7" sqref="A1:F7"/>
      <selection pane="bottomLeft" activeCell="H181" sqref="H181"/>
    </sheetView>
  </sheetViews>
  <sheetFormatPr defaultRowHeight="14.4" x14ac:dyDescent="0.3"/>
  <cols>
    <col min="1" max="1" width="1" hidden="1" customWidth="1"/>
    <col min="2" max="2" width="3.44140625" hidden="1" customWidth="1"/>
    <col min="3" max="3" width="23.6640625" style="57" bestFit="1" customWidth="1"/>
    <col min="4" max="4" width="19.44140625" style="57" customWidth="1"/>
    <col min="5" max="5" width="8.109375" style="83" customWidth="1"/>
    <col min="6" max="6" width="17.33203125" style="83" bestFit="1" customWidth="1"/>
    <col min="7" max="7" width="25.88671875" style="57" customWidth="1"/>
    <col min="8" max="8" width="14.5546875" style="57" bestFit="1" customWidth="1"/>
    <col min="9" max="9" width="14.5546875" style="66" customWidth="1"/>
    <col min="10" max="10" width="6.88671875" style="57" customWidth="1"/>
    <col min="11" max="11" width="16.6640625" customWidth="1"/>
    <col min="12" max="13" width="9.109375" hidden="1" customWidth="1"/>
  </cols>
  <sheetData>
    <row r="2" spans="1:13" ht="21" customHeight="1" x14ac:dyDescent="0.3">
      <c r="C2" s="71" t="s">
        <v>3167</v>
      </c>
      <c r="D2" s="72" t="s">
        <v>2</v>
      </c>
      <c r="E2" s="73" t="s">
        <v>3166</v>
      </c>
      <c r="F2" s="74" t="s">
        <v>3163</v>
      </c>
      <c r="G2" s="71" t="s">
        <v>3165</v>
      </c>
      <c r="H2" s="71" t="s">
        <v>3156</v>
      </c>
      <c r="I2" s="61" t="s">
        <v>3226</v>
      </c>
      <c r="J2" s="71" t="s">
        <v>3227</v>
      </c>
      <c r="K2" s="2" t="s">
        <v>3164</v>
      </c>
    </row>
    <row r="4" spans="1:13" x14ac:dyDescent="0.3">
      <c r="A4" s="17"/>
      <c r="B4" s="23"/>
      <c r="C4" s="75" t="s">
        <v>3119</v>
      </c>
      <c r="D4" s="76"/>
      <c r="E4" s="77"/>
      <c r="F4" s="77"/>
      <c r="G4" s="76"/>
      <c r="H4" s="76"/>
      <c r="I4" s="62"/>
      <c r="J4" s="76"/>
      <c r="K4" s="9"/>
    </row>
    <row r="5" spans="1:13" ht="3.75" customHeight="1" x14ac:dyDescent="0.3">
      <c r="A5" s="18"/>
      <c r="B5" s="23"/>
      <c r="C5" s="78"/>
      <c r="D5" s="79"/>
      <c r="E5" s="80"/>
      <c r="F5" s="80"/>
      <c r="G5" s="79"/>
      <c r="H5" s="79"/>
      <c r="I5" s="63"/>
      <c r="J5" s="79"/>
    </row>
    <row r="6" spans="1:13" ht="15" customHeight="1" x14ac:dyDescent="0.3">
      <c r="A6" s="18"/>
      <c r="B6" s="23" t="s">
        <v>3219</v>
      </c>
      <c r="C6" s="15" t="s">
        <v>813</v>
      </c>
      <c r="D6" s="3"/>
      <c r="E6" s="24">
        <v>1</v>
      </c>
      <c r="F6" s="24">
        <v>1</v>
      </c>
      <c r="G6" s="5"/>
      <c r="H6" s="5">
        <v>0</v>
      </c>
      <c r="I6" s="64">
        <f>E6*F6*H6</f>
        <v>0</v>
      </c>
      <c r="J6" s="36">
        <v>0</v>
      </c>
      <c r="K6" s="11">
        <f>I6*(1+J6)</f>
        <v>0</v>
      </c>
      <c r="L6">
        <v>4701</v>
      </c>
      <c r="M6" t="s">
        <v>3300</v>
      </c>
    </row>
    <row r="7" spans="1:13" x14ac:dyDescent="0.3">
      <c r="A7" s="18"/>
      <c r="B7" s="23" t="s">
        <v>3219</v>
      </c>
      <c r="C7" s="15" t="s">
        <v>816</v>
      </c>
      <c r="D7" s="3"/>
      <c r="E7" s="24">
        <v>1</v>
      </c>
      <c r="F7" s="24">
        <v>1</v>
      </c>
      <c r="G7" s="5"/>
      <c r="H7" s="5">
        <v>0</v>
      </c>
      <c r="I7" s="64">
        <f t="shared" ref="I7:I12" si="0">E7*F7*H7</f>
        <v>0</v>
      </c>
      <c r="J7" s="36">
        <v>0</v>
      </c>
      <c r="K7" s="11">
        <f t="shared" ref="K7:K12" si="1">I7*(1+J7)</f>
        <v>0</v>
      </c>
      <c r="L7">
        <v>4701</v>
      </c>
      <c r="M7" t="s">
        <v>3301</v>
      </c>
    </row>
    <row r="8" spans="1:13" x14ac:dyDescent="0.3">
      <c r="A8" s="18"/>
      <c r="B8" s="23" t="s">
        <v>3219</v>
      </c>
      <c r="C8" s="15" t="s">
        <v>3120</v>
      </c>
      <c r="D8" s="3"/>
      <c r="E8" s="24">
        <v>1</v>
      </c>
      <c r="F8" s="24">
        <v>1</v>
      </c>
      <c r="G8" s="5"/>
      <c r="H8" s="5">
        <v>0</v>
      </c>
      <c r="I8" s="64">
        <f t="shared" si="0"/>
        <v>0</v>
      </c>
      <c r="J8" s="36">
        <v>0</v>
      </c>
      <c r="K8" s="11">
        <f t="shared" si="1"/>
        <v>0</v>
      </c>
      <c r="L8">
        <v>4701</v>
      </c>
      <c r="M8" t="s">
        <v>3302</v>
      </c>
    </row>
    <row r="9" spans="1:13" x14ac:dyDescent="0.3">
      <c r="A9" s="18"/>
      <c r="B9" s="23" t="s">
        <v>3219</v>
      </c>
      <c r="C9" s="15" t="s">
        <v>847</v>
      </c>
      <c r="D9" s="3"/>
      <c r="E9" s="24">
        <v>1</v>
      </c>
      <c r="F9" s="24">
        <v>1</v>
      </c>
      <c r="G9" s="5"/>
      <c r="H9" s="5">
        <v>0</v>
      </c>
      <c r="I9" s="64">
        <f t="shared" si="0"/>
        <v>0</v>
      </c>
      <c r="J9" s="36">
        <v>0</v>
      </c>
      <c r="K9" s="11">
        <f t="shared" si="1"/>
        <v>0</v>
      </c>
      <c r="L9">
        <v>4701</v>
      </c>
      <c r="M9" t="s">
        <v>3303</v>
      </c>
    </row>
    <row r="10" spans="1:13" x14ac:dyDescent="0.3">
      <c r="A10" s="18"/>
      <c r="B10" s="23" t="s">
        <v>3219</v>
      </c>
      <c r="C10" s="15" t="s">
        <v>885</v>
      </c>
      <c r="D10" s="3"/>
      <c r="E10" s="24">
        <v>1</v>
      </c>
      <c r="F10" s="24">
        <v>1</v>
      </c>
      <c r="G10" s="5"/>
      <c r="H10" s="5">
        <v>0</v>
      </c>
      <c r="I10" s="64">
        <f t="shared" si="0"/>
        <v>0</v>
      </c>
      <c r="J10" s="36">
        <v>0</v>
      </c>
      <c r="K10" s="11">
        <f t="shared" si="1"/>
        <v>0</v>
      </c>
      <c r="L10">
        <v>4703</v>
      </c>
      <c r="M10" t="s">
        <v>3304</v>
      </c>
    </row>
    <row r="11" spans="1:13" x14ac:dyDescent="0.3">
      <c r="A11" s="18"/>
      <c r="B11" s="23" t="s">
        <v>3219</v>
      </c>
      <c r="C11" s="15" t="s">
        <v>799</v>
      </c>
      <c r="D11" s="3"/>
      <c r="E11" s="24">
        <v>1</v>
      </c>
      <c r="F11" s="24">
        <v>1</v>
      </c>
      <c r="G11" s="5"/>
      <c r="H11" s="5">
        <v>0</v>
      </c>
      <c r="I11" s="64">
        <f t="shared" si="0"/>
        <v>0</v>
      </c>
      <c r="J11" s="36">
        <v>0</v>
      </c>
      <c r="K11" s="11">
        <f t="shared" si="1"/>
        <v>0</v>
      </c>
      <c r="L11">
        <v>4701</v>
      </c>
      <c r="M11" t="s">
        <v>3305</v>
      </c>
    </row>
    <row r="12" spans="1:13" x14ac:dyDescent="0.3">
      <c r="A12" s="18"/>
      <c r="B12" s="23" t="s">
        <v>3219</v>
      </c>
      <c r="C12" s="16" t="s">
        <v>3121</v>
      </c>
      <c r="D12" s="3"/>
      <c r="E12" s="24">
        <v>1</v>
      </c>
      <c r="F12" s="24">
        <v>1</v>
      </c>
      <c r="G12" s="5"/>
      <c r="H12" s="5">
        <v>0</v>
      </c>
      <c r="I12" s="64">
        <f t="shared" si="0"/>
        <v>0</v>
      </c>
      <c r="J12" s="36">
        <v>0</v>
      </c>
      <c r="K12" s="11">
        <f t="shared" si="1"/>
        <v>0</v>
      </c>
      <c r="L12">
        <v>4701</v>
      </c>
      <c r="M12" t="s">
        <v>3306</v>
      </c>
    </row>
    <row r="13" spans="1:13" ht="15" thickBot="1" x14ac:dyDescent="0.35">
      <c r="A13" s="18"/>
      <c r="B13" s="23"/>
      <c r="C13" s="81" t="s">
        <v>3157</v>
      </c>
      <c r="D13" s="81"/>
      <c r="E13" s="82"/>
      <c r="F13" s="82"/>
      <c r="G13" s="81"/>
      <c r="H13" s="81"/>
      <c r="I13" s="65"/>
      <c r="J13" s="81"/>
      <c r="K13" s="14">
        <f>SUM(K6:K12)</f>
        <v>0</v>
      </c>
    </row>
    <row r="14" spans="1:13" ht="15.75" customHeight="1" thickTop="1" x14ac:dyDescent="0.3">
      <c r="A14" s="18"/>
      <c r="B14" s="23"/>
    </row>
    <row r="15" spans="1:13" x14ac:dyDescent="0.3">
      <c r="A15" s="18"/>
      <c r="B15" s="23"/>
    </row>
    <row r="16" spans="1:13" x14ac:dyDescent="0.3">
      <c r="A16" s="17"/>
      <c r="B16" s="23"/>
      <c r="C16" s="75" t="s">
        <v>3122</v>
      </c>
      <c r="D16" s="76"/>
      <c r="E16" s="77"/>
      <c r="F16" s="77"/>
      <c r="G16" s="76"/>
      <c r="H16" s="76"/>
      <c r="I16" s="62"/>
      <c r="J16" s="76"/>
      <c r="K16" s="9"/>
    </row>
    <row r="17" spans="1:13" ht="3.75" customHeight="1" x14ac:dyDescent="0.3">
      <c r="A17" s="18"/>
      <c r="B17" s="23"/>
      <c r="C17" s="78"/>
      <c r="D17" s="79"/>
      <c r="E17" s="80"/>
      <c r="F17" s="80"/>
      <c r="G17" s="79"/>
      <c r="H17" s="79"/>
      <c r="I17" s="63"/>
      <c r="J17" s="79"/>
    </row>
    <row r="18" spans="1:13" x14ac:dyDescent="0.3">
      <c r="A18" s="17"/>
      <c r="B18" s="23" t="s">
        <v>3219</v>
      </c>
      <c r="C18" s="15" t="s">
        <v>790</v>
      </c>
      <c r="D18" s="3"/>
      <c r="E18" s="25">
        <v>1</v>
      </c>
      <c r="F18" s="24">
        <v>1</v>
      </c>
      <c r="G18" s="5"/>
      <c r="H18" s="5">
        <v>0</v>
      </c>
      <c r="I18" s="64">
        <f t="shared" ref="I18:I22" si="2">E18*F18*H18</f>
        <v>0</v>
      </c>
      <c r="J18" s="36">
        <v>0</v>
      </c>
      <c r="K18" s="11">
        <f t="shared" ref="K18:K22" si="3">I18*(1+J18)</f>
        <v>0</v>
      </c>
      <c r="L18">
        <v>4703</v>
      </c>
      <c r="M18" t="s">
        <v>3307</v>
      </c>
    </row>
    <row r="19" spans="1:13" x14ac:dyDescent="0.3">
      <c r="A19" s="17"/>
      <c r="B19" s="23" t="s">
        <v>3219</v>
      </c>
      <c r="C19" s="15" t="s">
        <v>843</v>
      </c>
      <c r="D19" s="3"/>
      <c r="E19" s="25">
        <v>1</v>
      </c>
      <c r="F19" s="24">
        <v>1</v>
      </c>
      <c r="G19" s="5"/>
      <c r="H19" s="5">
        <v>0</v>
      </c>
      <c r="I19" s="64">
        <f t="shared" si="2"/>
        <v>0</v>
      </c>
      <c r="J19" s="36">
        <v>0</v>
      </c>
      <c r="K19" s="11">
        <f t="shared" si="3"/>
        <v>0</v>
      </c>
      <c r="L19">
        <v>4703</v>
      </c>
      <c r="M19" t="s">
        <v>3308</v>
      </c>
    </row>
    <row r="20" spans="1:13" x14ac:dyDescent="0.3">
      <c r="A20" s="17"/>
      <c r="B20" s="23" t="s">
        <v>3219</v>
      </c>
      <c r="C20" s="15" t="s">
        <v>798</v>
      </c>
      <c r="D20" s="3"/>
      <c r="E20" s="25">
        <v>1</v>
      </c>
      <c r="F20" s="24">
        <v>1</v>
      </c>
      <c r="G20" s="5"/>
      <c r="H20" s="5">
        <v>0</v>
      </c>
      <c r="I20" s="64">
        <f t="shared" si="2"/>
        <v>0</v>
      </c>
      <c r="J20" s="36">
        <v>0</v>
      </c>
      <c r="K20" s="11">
        <f t="shared" si="3"/>
        <v>0</v>
      </c>
      <c r="L20">
        <v>4703</v>
      </c>
      <c r="M20" t="s">
        <v>3309</v>
      </c>
    </row>
    <row r="21" spans="1:13" x14ac:dyDescent="0.3">
      <c r="A21" s="17"/>
      <c r="B21" s="23" t="s">
        <v>3219</v>
      </c>
      <c r="C21" s="15" t="s">
        <v>850</v>
      </c>
      <c r="D21" s="3"/>
      <c r="E21" s="25">
        <v>1</v>
      </c>
      <c r="F21" s="24">
        <v>1</v>
      </c>
      <c r="G21" s="5"/>
      <c r="H21" s="5">
        <v>0</v>
      </c>
      <c r="I21" s="64">
        <f t="shared" si="2"/>
        <v>0</v>
      </c>
      <c r="J21" s="36">
        <v>0</v>
      </c>
      <c r="K21" s="11">
        <f t="shared" si="3"/>
        <v>0</v>
      </c>
      <c r="L21">
        <v>4703</v>
      </c>
      <c r="M21" t="s">
        <v>3310</v>
      </c>
    </row>
    <row r="22" spans="1:13" x14ac:dyDescent="0.3">
      <c r="A22" s="17"/>
      <c r="B22" s="23" t="s">
        <v>3219</v>
      </c>
      <c r="C22" s="15" t="s">
        <v>3121</v>
      </c>
      <c r="D22" s="3"/>
      <c r="E22" s="25">
        <v>1</v>
      </c>
      <c r="F22" s="24">
        <v>1</v>
      </c>
      <c r="G22" s="5"/>
      <c r="H22" s="5">
        <v>0</v>
      </c>
      <c r="I22" s="64">
        <f t="shared" si="2"/>
        <v>0</v>
      </c>
      <c r="J22" s="36">
        <v>0</v>
      </c>
      <c r="K22" s="11">
        <f t="shared" si="3"/>
        <v>0</v>
      </c>
      <c r="L22">
        <v>4703</v>
      </c>
      <c r="M22" t="s">
        <v>3311</v>
      </c>
    </row>
    <row r="23" spans="1:13" ht="15" thickBot="1" x14ac:dyDescent="0.35">
      <c r="A23" s="18"/>
      <c r="B23" s="23"/>
      <c r="C23" s="81" t="s">
        <v>3157</v>
      </c>
      <c r="D23" s="81"/>
      <c r="E23" s="82"/>
      <c r="F23" s="82"/>
      <c r="G23" s="81"/>
      <c r="H23" s="81"/>
      <c r="I23" s="65"/>
      <c r="J23" s="81"/>
      <c r="K23" s="14">
        <f>SUM(K18:K22)</f>
        <v>0</v>
      </c>
    </row>
    <row r="24" spans="1:13" ht="15" thickTop="1" x14ac:dyDescent="0.3">
      <c r="A24" s="18"/>
      <c r="B24" s="23"/>
    </row>
    <row r="25" spans="1:13" x14ac:dyDescent="0.3">
      <c r="A25" s="18"/>
      <c r="B25" s="23"/>
    </row>
    <row r="26" spans="1:13" x14ac:dyDescent="0.3">
      <c r="A26" s="18"/>
      <c r="B26" s="23"/>
      <c r="C26" s="75" t="s">
        <v>3168</v>
      </c>
      <c r="D26" s="76"/>
      <c r="E26" s="77"/>
      <c r="F26" s="77"/>
      <c r="G26" s="76"/>
      <c r="H26" s="76"/>
      <c r="I26" s="62"/>
      <c r="J26" s="76"/>
      <c r="K26" s="9"/>
    </row>
    <row r="27" spans="1:13" ht="5.0999999999999996" customHeight="1" x14ac:dyDescent="0.3">
      <c r="A27" s="18"/>
      <c r="B27" s="23"/>
      <c r="C27" s="78"/>
      <c r="D27" s="79"/>
      <c r="E27" s="80"/>
      <c r="F27" s="80"/>
      <c r="G27" s="79"/>
      <c r="H27" s="79"/>
      <c r="I27" s="63"/>
      <c r="J27" s="79"/>
    </row>
    <row r="28" spans="1:13" x14ac:dyDescent="0.3">
      <c r="A28" s="18"/>
      <c r="B28" s="23" t="s">
        <v>3219</v>
      </c>
      <c r="C28" s="15" t="s">
        <v>819</v>
      </c>
      <c r="D28" s="3"/>
      <c r="E28" s="25">
        <v>1</v>
      </c>
      <c r="F28" s="24">
        <v>1</v>
      </c>
      <c r="G28" s="5"/>
      <c r="H28" s="5">
        <v>0</v>
      </c>
      <c r="I28" s="64">
        <f t="shared" ref="I28:I40" si="4">E28*F28*H28</f>
        <v>0</v>
      </c>
      <c r="J28" s="36">
        <v>0</v>
      </c>
      <c r="K28" s="11">
        <f t="shared" ref="K28:K40" si="5">I28*(1+J28)</f>
        <v>0</v>
      </c>
      <c r="L28">
        <v>4703</v>
      </c>
      <c r="M28" t="s">
        <v>3312</v>
      </c>
    </row>
    <row r="29" spans="1:13" x14ac:dyDescent="0.3">
      <c r="A29" s="18"/>
      <c r="B29" s="23" t="s">
        <v>3219</v>
      </c>
      <c r="C29" s="15" t="s">
        <v>796</v>
      </c>
      <c r="D29" s="3"/>
      <c r="E29" s="25">
        <v>1</v>
      </c>
      <c r="F29" s="24">
        <v>1</v>
      </c>
      <c r="G29" s="5"/>
      <c r="H29" s="5">
        <v>0</v>
      </c>
      <c r="I29" s="64">
        <f t="shared" si="4"/>
        <v>0</v>
      </c>
      <c r="J29" s="36">
        <v>0</v>
      </c>
      <c r="K29" s="11">
        <f t="shared" si="5"/>
        <v>0</v>
      </c>
      <c r="L29">
        <v>4703</v>
      </c>
      <c r="M29" t="s">
        <v>3313</v>
      </c>
    </row>
    <row r="30" spans="1:13" x14ac:dyDescent="0.3">
      <c r="A30" s="18"/>
      <c r="B30" s="23" t="s">
        <v>3219</v>
      </c>
      <c r="C30" s="15" t="s">
        <v>3124</v>
      </c>
      <c r="D30" s="3"/>
      <c r="E30" s="25">
        <v>1</v>
      </c>
      <c r="F30" s="24">
        <v>1</v>
      </c>
      <c r="G30" s="5"/>
      <c r="H30" s="5">
        <v>0</v>
      </c>
      <c r="I30" s="64">
        <f t="shared" si="4"/>
        <v>0</v>
      </c>
      <c r="J30" s="36">
        <v>0</v>
      </c>
      <c r="K30" s="11">
        <f t="shared" si="5"/>
        <v>0</v>
      </c>
      <c r="L30">
        <v>4703</v>
      </c>
      <c r="M30" t="s">
        <v>3314</v>
      </c>
    </row>
    <row r="31" spans="1:13" x14ac:dyDescent="0.3">
      <c r="A31" s="18"/>
      <c r="B31" s="23" t="s">
        <v>3219</v>
      </c>
      <c r="C31" s="15" t="s">
        <v>863</v>
      </c>
      <c r="D31" s="3"/>
      <c r="E31" s="25">
        <v>1</v>
      </c>
      <c r="F31" s="24">
        <v>1</v>
      </c>
      <c r="G31" s="5"/>
      <c r="H31" s="5">
        <v>0</v>
      </c>
      <c r="I31" s="64">
        <f t="shared" si="4"/>
        <v>0</v>
      </c>
      <c r="J31" s="36">
        <v>0</v>
      </c>
      <c r="K31" s="11">
        <f t="shared" si="5"/>
        <v>0</v>
      </c>
      <c r="L31">
        <v>4703</v>
      </c>
      <c r="M31" t="s">
        <v>3315</v>
      </c>
    </row>
    <row r="32" spans="1:13" x14ac:dyDescent="0.3">
      <c r="A32" s="18"/>
      <c r="B32" s="23" t="s">
        <v>3219</v>
      </c>
      <c r="C32" s="15" t="s">
        <v>864</v>
      </c>
      <c r="D32" s="3"/>
      <c r="E32" s="25">
        <v>1</v>
      </c>
      <c r="F32" s="24">
        <v>1</v>
      </c>
      <c r="G32" s="5"/>
      <c r="H32" s="5">
        <v>0</v>
      </c>
      <c r="I32" s="64">
        <f t="shared" si="4"/>
        <v>0</v>
      </c>
      <c r="J32" s="36">
        <v>0</v>
      </c>
      <c r="K32" s="11">
        <f t="shared" si="5"/>
        <v>0</v>
      </c>
      <c r="L32">
        <v>4703</v>
      </c>
      <c r="M32" t="s">
        <v>3316</v>
      </c>
    </row>
    <row r="33" spans="1:13" x14ac:dyDescent="0.3">
      <c r="A33" s="18"/>
      <c r="B33" s="23" t="s">
        <v>3219</v>
      </c>
      <c r="C33" s="15" t="s">
        <v>869</v>
      </c>
      <c r="D33" s="3"/>
      <c r="E33" s="25">
        <v>1</v>
      </c>
      <c r="F33" s="24">
        <v>1</v>
      </c>
      <c r="G33" s="5"/>
      <c r="H33" s="5">
        <v>0</v>
      </c>
      <c r="I33" s="64">
        <f t="shared" si="4"/>
        <v>0</v>
      </c>
      <c r="J33" s="36">
        <v>0</v>
      </c>
      <c r="K33" s="11">
        <f t="shared" si="5"/>
        <v>0</v>
      </c>
      <c r="L33">
        <v>4703</v>
      </c>
      <c r="M33" t="s">
        <v>3317</v>
      </c>
    </row>
    <row r="34" spans="1:13" x14ac:dyDescent="0.3">
      <c r="A34" s="18"/>
      <c r="B34" s="23" t="s">
        <v>3219</v>
      </c>
      <c r="C34" s="15" t="s">
        <v>852</v>
      </c>
      <c r="D34" s="3"/>
      <c r="E34" s="25">
        <v>1</v>
      </c>
      <c r="F34" s="24">
        <v>1</v>
      </c>
      <c r="G34" s="5"/>
      <c r="H34" s="5">
        <v>0</v>
      </c>
      <c r="I34" s="64">
        <f t="shared" si="4"/>
        <v>0</v>
      </c>
      <c r="J34" s="36">
        <v>0</v>
      </c>
      <c r="K34" s="11">
        <f t="shared" si="5"/>
        <v>0</v>
      </c>
      <c r="L34">
        <v>4703</v>
      </c>
      <c r="M34" t="s">
        <v>3318</v>
      </c>
    </row>
    <row r="35" spans="1:13" x14ac:dyDescent="0.3">
      <c r="A35" s="18"/>
      <c r="B35" s="23" t="s">
        <v>3219</v>
      </c>
      <c r="C35" s="15" t="s">
        <v>783</v>
      </c>
      <c r="D35" s="3"/>
      <c r="E35" s="25">
        <v>1</v>
      </c>
      <c r="F35" s="24">
        <v>1</v>
      </c>
      <c r="G35" s="5"/>
      <c r="H35" s="5">
        <v>0</v>
      </c>
      <c r="I35" s="64">
        <f t="shared" si="4"/>
        <v>0</v>
      </c>
      <c r="J35" s="36">
        <v>0</v>
      </c>
      <c r="K35" s="11">
        <f t="shared" si="5"/>
        <v>0</v>
      </c>
      <c r="L35">
        <v>4703</v>
      </c>
      <c r="M35" t="s">
        <v>3319</v>
      </c>
    </row>
    <row r="36" spans="1:13" x14ac:dyDescent="0.3">
      <c r="A36" s="18"/>
      <c r="B36" s="23" t="s">
        <v>3219</v>
      </c>
      <c r="C36" s="15" t="s">
        <v>845</v>
      </c>
      <c r="D36" s="3"/>
      <c r="E36" s="25">
        <v>1</v>
      </c>
      <c r="F36" s="24">
        <v>1</v>
      </c>
      <c r="G36" s="5"/>
      <c r="H36" s="5">
        <v>0</v>
      </c>
      <c r="I36" s="64">
        <f t="shared" si="4"/>
        <v>0</v>
      </c>
      <c r="J36" s="36">
        <v>0</v>
      </c>
      <c r="K36" s="11">
        <f t="shared" si="5"/>
        <v>0</v>
      </c>
      <c r="L36">
        <v>4703</v>
      </c>
      <c r="M36" t="s">
        <v>3320</v>
      </c>
    </row>
    <row r="37" spans="1:13" x14ac:dyDescent="0.3">
      <c r="A37" s="18"/>
      <c r="B37" s="23" t="s">
        <v>3219</v>
      </c>
      <c r="C37" s="15" t="s">
        <v>3169</v>
      </c>
      <c r="D37" s="3"/>
      <c r="E37" s="25">
        <v>1</v>
      </c>
      <c r="F37" s="24">
        <v>1</v>
      </c>
      <c r="G37" s="5"/>
      <c r="H37" s="5">
        <v>0</v>
      </c>
      <c r="I37" s="64">
        <f t="shared" si="4"/>
        <v>0</v>
      </c>
      <c r="J37" s="36">
        <v>0</v>
      </c>
      <c r="K37" s="11">
        <f t="shared" si="5"/>
        <v>0</v>
      </c>
      <c r="L37">
        <v>4703</v>
      </c>
      <c r="M37" t="s">
        <v>3321</v>
      </c>
    </row>
    <row r="38" spans="1:13" x14ac:dyDescent="0.3">
      <c r="A38" s="18"/>
      <c r="B38" s="23" t="s">
        <v>3219</v>
      </c>
      <c r="C38" s="15" t="s">
        <v>831</v>
      </c>
      <c r="D38" s="3"/>
      <c r="E38" s="25">
        <v>1</v>
      </c>
      <c r="F38" s="24">
        <v>1</v>
      </c>
      <c r="G38" s="5"/>
      <c r="H38" s="5">
        <v>0</v>
      </c>
      <c r="I38" s="64">
        <f t="shared" si="4"/>
        <v>0</v>
      </c>
      <c r="J38" s="36">
        <v>0</v>
      </c>
      <c r="K38" s="11">
        <f t="shared" si="5"/>
        <v>0</v>
      </c>
      <c r="L38">
        <v>4703</v>
      </c>
      <c r="M38" t="s">
        <v>3322</v>
      </c>
    </row>
    <row r="39" spans="1:13" x14ac:dyDescent="0.3">
      <c r="A39" s="18"/>
      <c r="B39" s="23" t="s">
        <v>3219</v>
      </c>
      <c r="C39" s="15" t="s">
        <v>884</v>
      </c>
      <c r="D39" s="3"/>
      <c r="E39" s="25">
        <v>1</v>
      </c>
      <c r="F39" s="24">
        <v>1</v>
      </c>
      <c r="G39" s="5"/>
      <c r="H39" s="5">
        <v>0</v>
      </c>
      <c r="I39" s="64">
        <f t="shared" si="4"/>
        <v>0</v>
      </c>
      <c r="J39" s="36">
        <v>0</v>
      </c>
      <c r="K39" s="11">
        <f t="shared" si="5"/>
        <v>0</v>
      </c>
      <c r="L39">
        <v>4703</v>
      </c>
      <c r="M39" t="s">
        <v>3323</v>
      </c>
    </row>
    <row r="40" spans="1:13" x14ac:dyDescent="0.3">
      <c r="A40" s="18"/>
      <c r="B40" s="23" t="s">
        <v>3219</v>
      </c>
      <c r="C40" s="15" t="s">
        <v>3121</v>
      </c>
      <c r="D40" s="3"/>
      <c r="E40" s="25">
        <v>1</v>
      </c>
      <c r="F40" s="24">
        <v>1</v>
      </c>
      <c r="G40" s="5"/>
      <c r="H40" s="5">
        <v>0</v>
      </c>
      <c r="I40" s="64">
        <f t="shared" si="4"/>
        <v>0</v>
      </c>
      <c r="J40" s="36">
        <v>0</v>
      </c>
      <c r="K40" s="11">
        <f t="shared" si="5"/>
        <v>0</v>
      </c>
      <c r="L40">
        <v>4703</v>
      </c>
      <c r="M40" t="s">
        <v>3311</v>
      </c>
    </row>
    <row r="41" spans="1:13" ht="15" thickBot="1" x14ac:dyDescent="0.35">
      <c r="A41" s="18"/>
      <c r="B41" s="23"/>
      <c r="C41" s="81" t="s">
        <v>3157</v>
      </c>
      <c r="D41" s="81"/>
      <c r="E41" s="82"/>
      <c r="F41" s="82"/>
      <c r="G41" s="81"/>
      <c r="H41" s="81"/>
      <c r="I41" s="65"/>
      <c r="J41" s="81"/>
      <c r="K41" s="14">
        <f>SUM(K28:K40)</f>
        <v>0</v>
      </c>
    </row>
    <row r="42" spans="1:13" ht="15" thickTop="1" x14ac:dyDescent="0.3">
      <c r="A42" s="18"/>
      <c r="B42" s="23"/>
    </row>
    <row r="43" spans="1:13" x14ac:dyDescent="0.3">
      <c r="A43" s="18"/>
      <c r="B43" s="23"/>
    </row>
    <row r="44" spans="1:13" x14ac:dyDescent="0.3">
      <c r="A44" s="18"/>
      <c r="B44" s="23"/>
      <c r="C44" s="75" t="s">
        <v>3170</v>
      </c>
      <c r="D44" s="76"/>
      <c r="E44" s="77"/>
      <c r="F44" s="77"/>
      <c r="G44" s="76"/>
      <c r="H44" s="76"/>
      <c r="I44" s="62"/>
      <c r="J44" s="76"/>
      <c r="K44" s="9"/>
    </row>
    <row r="45" spans="1:13" ht="5.0999999999999996" customHeight="1" x14ac:dyDescent="0.3">
      <c r="A45" s="18"/>
      <c r="B45" s="23"/>
      <c r="C45" s="78"/>
      <c r="D45" s="79"/>
      <c r="E45" s="80"/>
      <c r="F45" s="80"/>
      <c r="G45" s="79"/>
      <c r="H45" s="79"/>
      <c r="I45" s="63"/>
      <c r="J45" s="79"/>
    </row>
    <row r="46" spans="1:13" x14ac:dyDescent="0.3">
      <c r="A46" s="18"/>
      <c r="B46" s="23" t="s">
        <v>3219</v>
      </c>
      <c r="C46" s="15" t="s">
        <v>789</v>
      </c>
      <c r="D46" s="3"/>
      <c r="E46" s="25">
        <v>1</v>
      </c>
      <c r="F46" s="24">
        <v>1</v>
      </c>
      <c r="G46" s="5"/>
      <c r="H46" s="5">
        <v>0</v>
      </c>
      <c r="I46" s="64">
        <f t="shared" ref="I46:I51" si="6">E46*F46*H46</f>
        <v>0</v>
      </c>
      <c r="J46" s="36">
        <v>0</v>
      </c>
      <c r="K46" s="11">
        <f t="shared" ref="K46:K51" si="7">I46*(1+J46)</f>
        <v>0</v>
      </c>
      <c r="L46">
        <v>4703</v>
      </c>
      <c r="M46" t="s">
        <v>3324</v>
      </c>
    </row>
    <row r="47" spans="1:13" x14ac:dyDescent="0.3">
      <c r="A47" s="18"/>
      <c r="B47" s="23" t="s">
        <v>3219</v>
      </c>
      <c r="C47" s="15" t="s">
        <v>3171</v>
      </c>
      <c r="D47" s="3"/>
      <c r="E47" s="25">
        <v>1</v>
      </c>
      <c r="F47" s="24">
        <v>1</v>
      </c>
      <c r="G47" s="5"/>
      <c r="H47" s="5">
        <v>0</v>
      </c>
      <c r="I47" s="64">
        <f t="shared" si="6"/>
        <v>0</v>
      </c>
      <c r="J47" s="36">
        <v>0</v>
      </c>
      <c r="K47" s="11">
        <f t="shared" si="7"/>
        <v>0</v>
      </c>
      <c r="L47">
        <v>4703</v>
      </c>
      <c r="M47" t="s">
        <v>3325</v>
      </c>
    </row>
    <row r="48" spans="1:13" x14ac:dyDescent="0.3">
      <c r="A48" s="18"/>
      <c r="B48" s="23" t="s">
        <v>3219</v>
      </c>
      <c r="C48" s="15" t="s">
        <v>834</v>
      </c>
      <c r="D48" s="3"/>
      <c r="E48" s="25">
        <v>1</v>
      </c>
      <c r="F48" s="24">
        <v>1</v>
      </c>
      <c r="G48" s="5"/>
      <c r="H48" s="5">
        <v>0</v>
      </c>
      <c r="I48" s="64">
        <f t="shared" si="6"/>
        <v>0</v>
      </c>
      <c r="J48" s="36">
        <v>0</v>
      </c>
      <c r="K48" s="11">
        <f t="shared" si="7"/>
        <v>0</v>
      </c>
      <c r="L48">
        <v>4703</v>
      </c>
      <c r="M48" t="s">
        <v>3326</v>
      </c>
    </row>
    <row r="49" spans="1:13" x14ac:dyDescent="0.3">
      <c r="A49" s="18"/>
      <c r="B49" s="23" t="s">
        <v>3219</v>
      </c>
      <c r="C49" s="15" t="s">
        <v>877</v>
      </c>
      <c r="D49" s="3"/>
      <c r="E49" s="25">
        <v>1</v>
      </c>
      <c r="F49" s="24">
        <v>1</v>
      </c>
      <c r="G49" s="5"/>
      <c r="H49" s="5">
        <v>0</v>
      </c>
      <c r="I49" s="64">
        <f t="shared" si="6"/>
        <v>0</v>
      </c>
      <c r="J49" s="36">
        <v>0</v>
      </c>
      <c r="K49" s="11">
        <f t="shared" si="7"/>
        <v>0</v>
      </c>
      <c r="L49">
        <v>4703</v>
      </c>
      <c r="M49" t="s">
        <v>3327</v>
      </c>
    </row>
    <row r="50" spans="1:13" x14ac:dyDescent="0.3">
      <c r="A50" s="18"/>
      <c r="B50" s="23" t="s">
        <v>3219</v>
      </c>
      <c r="C50" s="15" t="s">
        <v>782</v>
      </c>
      <c r="D50" s="3"/>
      <c r="E50" s="25">
        <v>1</v>
      </c>
      <c r="F50" s="24">
        <v>1</v>
      </c>
      <c r="G50" s="5"/>
      <c r="H50" s="5">
        <v>0</v>
      </c>
      <c r="I50" s="64">
        <f t="shared" si="6"/>
        <v>0</v>
      </c>
      <c r="J50" s="36">
        <v>0</v>
      </c>
      <c r="K50" s="11">
        <f t="shared" si="7"/>
        <v>0</v>
      </c>
      <c r="L50">
        <v>4703</v>
      </c>
      <c r="M50" t="s">
        <v>3328</v>
      </c>
    </row>
    <row r="51" spans="1:13" x14ac:dyDescent="0.3">
      <c r="A51" s="18"/>
      <c r="B51" s="23" t="s">
        <v>3219</v>
      </c>
      <c r="C51" s="15" t="s">
        <v>3121</v>
      </c>
      <c r="D51" s="3"/>
      <c r="E51" s="25">
        <v>1</v>
      </c>
      <c r="F51" s="24">
        <v>1</v>
      </c>
      <c r="G51" s="5"/>
      <c r="H51" s="5">
        <v>0</v>
      </c>
      <c r="I51" s="64">
        <f t="shared" si="6"/>
        <v>0</v>
      </c>
      <c r="J51" s="36">
        <v>0</v>
      </c>
      <c r="K51" s="11">
        <f t="shared" si="7"/>
        <v>0</v>
      </c>
      <c r="L51">
        <v>4703</v>
      </c>
      <c r="M51" t="s">
        <v>3311</v>
      </c>
    </row>
    <row r="52" spans="1:13" ht="15" thickBot="1" x14ac:dyDescent="0.35">
      <c r="A52" s="18"/>
      <c r="B52" s="23"/>
      <c r="C52" s="81" t="s">
        <v>3157</v>
      </c>
      <c r="D52" s="81"/>
      <c r="E52" s="82"/>
      <c r="F52" s="82"/>
      <c r="G52" s="81"/>
      <c r="H52" s="81"/>
      <c r="I52" s="65"/>
      <c r="J52" s="81"/>
      <c r="K52" s="14">
        <f>SUM(K46:K51)</f>
        <v>0</v>
      </c>
    </row>
    <row r="53" spans="1:13" ht="15" thickTop="1" x14ac:dyDescent="0.3">
      <c r="A53" s="18"/>
      <c r="B53" s="23"/>
    </row>
    <row r="54" spans="1:13" x14ac:dyDescent="0.3">
      <c r="A54" s="18"/>
      <c r="B54" s="23"/>
    </row>
    <row r="55" spans="1:13" x14ac:dyDescent="0.3">
      <c r="A55" s="18"/>
      <c r="B55" s="23"/>
      <c r="C55" s="75" t="s">
        <v>3172</v>
      </c>
      <c r="D55" s="76"/>
      <c r="E55" s="77"/>
      <c r="F55" s="77"/>
      <c r="G55" s="76"/>
      <c r="H55" s="76"/>
      <c r="I55" s="62"/>
      <c r="J55" s="76"/>
      <c r="K55" s="9"/>
    </row>
    <row r="56" spans="1:13" ht="5.0999999999999996" customHeight="1" x14ac:dyDescent="0.3">
      <c r="A56" s="18"/>
      <c r="B56" s="23"/>
      <c r="C56" s="78"/>
      <c r="D56" s="79"/>
      <c r="E56" s="80"/>
      <c r="F56" s="80"/>
      <c r="G56" s="79"/>
      <c r="H56" s="79"/>
      <c r="I56" s="63"/>
      <c r="J56" s="79"/>
    </row>
    <row r="57" spans="1:13" x14ac:dyDescent="0.3">
      <c r="A57" s="18"/>
      <c r="B57" s="23" t="s">
        <v>3219</v>
      </c>
      <c r="C57" s="15" t="s">
        <v>854</v>
      </c>
      <c r="D57" s="3"/>
      <c r="E57" s="25">
        <v>1</v>
      </c>
      <c r="F57" s="24">
        <v>1</v>
      </c>
      <c r="G57" s="5"/>
      <c r="H57" s="5">
        <v>0</v>
      </c>
      <c r="I57" s="64">
        <f t="shared" ref="I57:I60" si="8">E57*F57*H57</f>
        <v>0</v>
      </c>
      <c r="J57" s="36">
        <v>0</v>
      </c>
      <c r="K57" s="11">
        <f t="shared" ref="K57:K60" si="9">I57*(1+J57)</f>
        <v>0</v>
      </c>
      <c r="L57">
        <v>4703</v>
      </c>
      <c r="M57" t="s">
        <v>3329</v>
      </c>
    </row>
    <row r="58" spans="1:13" x14ac:dyDescent="0.3">
      <c r="A58" s="18"/>
      <c r="B58" s="23" t="s">
        <v>3219</v>
      </c>
      <c r="C58" s="15" t="s">
        <v>808</v>
      </c>
      <c r="D58" s="3"/>
      <c r="E58" s="25">
        <v>1</v>
      </c>
      <c r="F58" s="24">
        <v>1</v>
      </c>
      <c r="G58" s="5"/>
      <c r="H58" s="5">
        <v>0</v>
      </c>
      <c r="I58" s="64">
        <f t="shared" si="8"/>
        <v>0</v>
      </c>
      <c r="J58" s="36">
        <v>0</v>
      </c>
      <c r="K58" s="11">
        <f t="shared" si="9"/>
        <v>0</v>
      </c>
      <c r="L58">
        <v>4703</v>
      </c>
      <c r="M58" t="s">
        <v>3330</v>
      </c>
    </row>
    <row r="59" spans="1:13" x14ac:dyDescent="0.3">
      <c r="A59" s="18"/>
      <c r="B59" s="23" t="s">
        <v>3219</v>
      </c>
      <c r="C59" s="15" t="s">
        <v>3173</v>
      </c>
      <c r="D59" s="3"/>
      <c r="E59" s="25">
        <v>1</v>
      </c>
      <c r="F59" s="24">
        <v>1</v>
      </c>
      <c r="G59" s="5"/>
      <c r="H59" s="5">
        <v>0</v>
      </c>
      <c r="I59" s="64">
        <f t="shared" si="8"/>
        <v>0</v>
      </c>
      <c r="J59" s="36">
        <v>0</v>
      </c>
      <c r="K59" s="11">
        <f t="shared" si="9"/>
        <v>0</v>
      </c>
      <c r="L59">
        <v>4703</v>
      </c>
      <c r="M59" t="s">
        <v>3331</v>
      </c>
    </row>
    <row r="60" spans="1:13" x14ac:dyDescent="0.3">
      <c r="A60" s="18"/>
      <c r="B60" s="23" t="s">
        <v>3219</v>
      </c>
      <c r="C60" s="15" t="s">
        <v>3121</v>
      </c>
      <c r="D60" s="3"/>
      <c r="E60" s="25">
        <v>1</v>
      </c>
      <c r="F60" s="24">
        <v>1</v>
      </c>
      <c r="G60" s="5"/>
      <c r="H60" s="5">
        <v>0</v>
      </c>
      <c r="I60" s="64">
        <f t="shared" si="8"/>
        <v>0</v>
      </c>
      <c r="J60" s="36">
        <v>0</v>
      </c>
      <c r="K60" s="11">
        <f t="shared" si="9"/>
        <v>0</v>
      </c>
      <c r="L60">
        <v>4703</v>
      </c>
      <c r="M60" t="s">
        <v>3311</v>
      </c>
    </row>
    <row r="61" spans="1:13" ht="15" thickBot="1" x14ac:dyDescent="0.35">
      <c r="A61" s="18"/>
      <c r="B61" s="23"/>
      <c r="C61" s="81" t="s">
        <v>3157</v>
      </c>
      <c r="D61" s="81"/>
      <c r="E61" s="82"/>
      <c r="F61" s="82"/>
      <c r="G61" s="81"/>
      <c r="H61" s="81"/>
      <c r="I61" s="65"/>
      <c r="J61" s="81"/>
      <c r="K61" s="14">
        <f>SUM(K57:K60)</f>
        <v>0</v>
      </c>
    </row>
    <row r="62" spans="1:13" ht="15" thickTop="1" x14ac:dyDescent="0.3">
      <c r="A62" s="18"/>
      <c r="B62" s="23"/>
    </row>
    <row r="63" spans="1:13" x14ac:dyDescent="0.3">
      <c r="A63" s="18"/>
      <c r="B63" s="23"/>
    </row>
    <row r="64" spans="1:13" x14ac:dyDescent="0.3">
      <c r="A64" s="18"/>
      <c r="B64" s="23"/>
      <c r="C64" s="75" t="s">
        <v>3133</v>
      </c>
      <c r="D64" s="76"/>
      <c r="E64" s="77"/>
      <c r="F64" s="77"/>
      <c r="G64" s="76"/>
      <c r="H64" s="76"/>
      <c r="I64" s="62"/>
      <c r="J64" s="76"/>
      <c r="K64" s="9"/>
    </row>
    <row r="65" spans="1:13" ht="5.0999999999999996" customHeight="1" x14ac:dyDescent="0.3">
      <c r="A65" s="18"/>
      <c r="B65" s="23"/>
      <c r="C65" s="78"/>
      <c r="D65" s="79"/>
      <c r="E65" s="80"/>
      <c r="F65" s="80"/>
      <c r="G65" s="79"/>
      <c r="H65" s="79"/>
      <c r="I65" s="63"/>
      <c r="J65" s="79"/>
    </row>
    <row r="66" spans="1:13" x14ac:dyDescent="0.3">
      <c r="A66" s="18"/>
      <c r="B66" s="23" t="s">
        <v>3219</v>
      </c>
      <c r="C66" s="15" t="s">
        <v>822</v>
      </c>
      <c r="D66" s="3"/>
      <c r="E66" s="25">
        <v>4</v>
      </c>
      <c r="F66" s="24">
        <v>0</v>
      </c>
      <c r="G66" s="5"/>
      <c r="H66" s="5">
        <v>0</v>
      </c>
      <c r="I66" s="64">
        <f t="shared" ref="I66:I75" si="10">E66*F66*H66</f>
        <v>0</v>
      </c>
      <c r="J66" s="36">
        <v>0</v>
      </c>
      <c r="K66" s="11">
        <f t="shared" ref="K66:K75" si="11">I66*(1+J66)</f>
        <v>0</v>
      </c>
      <c r="L66">
        <v>4703</v>
      </c>
      <c r="M66" t="s">
        <v>3332</v>
      </c>
    </row>
    <row r="67" spans="1:13" x14ac:dyDescent="0.3">
      <c r="A67" s="18"/>
      <c r="B67" s="23" t="s">
        <v>3219</v>
      </c>
      <c r="C67" s="15" t="s">
        <v>866</v>
      </c>
      <c r="D67" s="3"/>
      <c r="E67" s="25">
        <v>1</v>
      </c>
      <c r="F67" s="24">
        <v>0</v>
      </c>
      <c r="G67" s="5"/>
      <c r="H67" s="5">
        <v>0</v>
      </c>
      <c r="I67" s="64">
        <f t="shared" si="10"/>
        <v>0</v>
      </c>
      <c r="J67" s="36">
        <v>0</v>
      </c>
      <c r="K67" s="11">
        <f t="shared" si="11"/>
        <v>0</v>
      </c>
      <c r="L67">
        <v>4703</v>
      </c>
      <c r="M67" t="s">
        <v>3333</v>
      </c>
    </row>
    <row r="68" spans="1:13" x14ac:dyDescent="0.3">
      <c r="A68" s="18"/>
      <c r="B68" s="23" t="s">
        <v>3219</v>
      </c>
      <c r="C68" s="15" t="s">
        <v>3174</v>
      </c>
      <c r="D68" s="3"/>
      <c r="E68" s="25">
        <v>1</v>
      </c>
      <c r="F68" s="24">
        <v>0</v>
      </c>
      <c r="G68" s="5"/>
      <c r="H68" s="5">
        <v>0</v>
      </c>
      <c r="I68" s="64">
        <f t="shared" si="10"/>
        <v>0</v>
      </c>
      <c r="J68" s="36">
        <v>0</v>
      </c>
      <c r="K68" s="11">
        <f t="shared" si="11"/>
        <v>0</v>
      </c>
      <c r="L68">
        <v>4703</v>
      </c>
      <c r="M68" t="s">
        <v>3334</v>
      </c>
    </row>
    <row r="69" spans="1:13" x14ac:dyDescent="0.3">
      <c r="A69" s="18"/>
      <c r="B69" s="23" t="s">
        <v>3219</v>
      </c>
      <c r="C69" s="15" t="s">
        <v>860</v>
      </c>
      <c r="D69" s="3"/>
      <c r="E69" s="25">
        <v>1</v>
      </c>
      <c r="F69" s="24">
        <v>0</v>
      </c>
      <c r="G69" s="5"/>
      <c r="H69" s="5">
        <v>0</v>
      </c>
      <c r="I69" s="64">
        <f t="shared" si="10"/>
        <v>0</v>
      </c>
      <c r="J69" s="36">
        <v>0</v>
      </c>
      <c r="K69" s="11">
        <f t="shared" si="11"/>
        <v>0</v>
      </c>
      <c r="L69">
        <v>4703</v>
      </c>
      <c r="M69" t="s">
        <v>3335</v>
      </c>
    </row>
    <row r="70" spans="1:13" x14ac:dyDescent="0.3">
      <c r="A70" s="18"/>
      <c r="B70" s="23" t="s">
        <v>3219</v>
      </c>
      <c r="C70" s="15" t="s">
        <v>3175</v>
      </c>
      <c r="D70" s="3"/>
      <c r="E70" s="25">
        <v>1</v>
      </c>
      <c r="F70" s="24">
        <v>0</v>
      </c>
      <c r="G70" s="5"/>
      <c r="H70" s="5">
        <v>0</v>
      </c>
      <c r="I70" s="64">
        <f t="shared" si="10"/>
        <v>0</v>
      </c>
      <c r="J70" s="36">
        <v>0</v>
      </c>
      <c r="K70" s="11">
        <f t="shared" si="11"/>
        <v>0</v>
      </c>
      <c r="L70">
        <v>4703</v>
      </c>
      <c r="M70" t="s">
        <v>3336</v>
      </c>
    </row>
    <row r="71" spans="1:13" x14ac:dyDescent="0.3">
      <c r="A71" s="18"/>
      <c r="B71" s="23" t="s">
        <v>3219</v>
      </c>
      <c r="C71" s="15" t="s">
        <v>3176</v>
      </c>
      <c r="D71" s="3"/>
      <c r="E71" s="25">
        <v>1</v>
      </c>
      <c r="F71" s="24">
        <v>1</v>
      </c>
      <c r="G71" s="5"/>
      <c r="H71" s="5">
        <v>0</v>
      </c>
      <c r="I71" s="64">
        <f t="shared" si="10"/>
        <v>0</v>
      </c>
      <c r="J71" s="36">
        <v>0</v>
      </c>
      <c r="K71" s="11">
        <f t="shared" si="11"/>
        <v>0</v>
      </c>
      <c r="L71">
        <v>4703</v>
      </c>
      <c r="M71" t="s">
        <v>3337</v>
      </c>
    </row>
    <row r="72" spans="1:13" x14ac:dyDescent="0.3">
      <c r="A72" s="18"/>
      <c r="B72" s="23" t="s">
        <v>3219</v>
      </c>
      <c r="C72" s="15" t="s">
        <v>879</v>
      </c>
      <c r="D72" s="3"/>
      <c r="E72" s="25">
        <v>1</v>
      </c>
      <c r="F72" s="24">
        <v>1</v>
      </c>
      <c r="G72" s="5"/>
      <c r="H72" s="5">
        <v>0</v>
      </c>
      <c r="I72" s="64">
        <f t="shared" si="10"/>
        <v>0</v>
      </c>
      <c r="J72" s="36">
        <v>0</v>
      </c>
      <c r="K72" s="11">
        <f t="shared" si="11"/>
        <v>0</v>
      </c>
      <c r="L72">
        <v>4703</v>
      </c>
      <c r="M72" t="s">
        <v>3338</v>
      </c>
    </row>
    <row r="73" spans="1:13" x14ac:dyDescent="0.3">
      <c r="A73" s="18"/>
      <c r="B73" s="23" t="s">
        <v>3219</v>
      </c>
      <c r="C73" s="15" t="s">
        <v>878</v>
      </c>
      <c r="D73" s="3"/>
      <c r="E73" s="25">
        <v>1</v>
      </c>
      <c r="F73" s="24">
        <v>1</v>
      </c>
      <c r="G73" s="5"/>
      <c r="H73" s="5">
        <v>0</v>
      </c>
      <c r="I73" s="64">
        <f t="shared" si="10"/>
        <v>0</v>
      </c>
      <c r="J73" s="36">
        <v>0</v>
      </c>
      <c r="K73" s="11">
        <f t="shared" si="11"/>
        <v>0</v>
      </c>
      <c r="L73">
        <v>4703</v>
      </c>
      <c r="M73" t="s">
        <v>3339</v>
      </c>
    </row>
    <row r="74" spans="1:13" x14ac:dyDescent="0.3">
      <c r="A74" s="18"/>
      <c r="B74" s="23" t="s">
        <v>3219</v>
      </c>
      <c r="C74" s="15" t="s">
        <v>842</v>
      </c>
      <c r="D74" s="3"/>
      <c r="E74" s="25">
        <v>1</v>
      </c>
      <c r="F74" s="24">
        <v>1</v>
      </c>
      <c r="G74" s="5"/>
      <c r="H74" s="5">
        <v>0</v>
      </c>
      <c r="I74" s="64">
        <f t="shared" si="10"/>
        <v>0</v>
      </c>
      <c r="J74" s="36">
        <v>0</v>
      </c>
      <c r="K74" s="11">
        <f t="shared" si="11"/>
        <v>0</v>
      </c>
      <c r="L74">
        <v>4703</v>
      </c>
      <c r="M74" t="s">
        <v>3340</v>
      </c>
    </row>
    <row r="75" spans="1:13" x14ac:dyDescent="0.3">
      <c r="A75" s="18"/>
      <c r="B75" s="23" t="s">
        <v>3219</v>
      </c>
      <c r="C75" s="15" t="s">
        <v>3121</v>
      </c>
      <c r="D75" s="3"/>
      <c r="E75" s="25">
        <v>2</v>
      </c>
      <c r="F75" s="24">
        <v>0</v>
      </c>
      <c r="G75" s="5"/>
      <c r="H75" s="5">
        <v>0</v>
      </c>
      <c r="I75" s="64">
        <f t="shared" si="10"/>
        <v>0</v>
      </c>
      <c r="J75" s="36">
        <v>0</v>
      </c>
      <c r="K75" s="11">
        <f t="shared" si="11"/>
        <v>0</v>
      </c>
      <c r="L75">
        <v>4703</v>
      </c>
      <c r="M75" t="s">
        <v>3311</v>
      </c>
    </row>
    <row r="76" spans="1:13" ht="15" thickBot="1" x14ac:dyDescent="0.35">
      <c r="A76" s="18"/>
      <c r="B76" s="23"/>
      <c r="C76" s="81" t="s">
        <v>3157</v>
      </c>
      <c r="D76" s="81"/>
      <c r="E76" s="82"/>
      <c r="F76" s="82"/>
      <c r="G76" s="81"/>
      <c r="H76" s="81"/>
      <c r="I76" s="65"/>
      <c r="J76" s="81"/>
      <c r="K76" s="14">
        <f>SUM(K66:K75)</f>
        <v>0</v>
      </c>
    </row>
    <row r="77" spans="1:13" ht="15" thickTop="1" x14ac:dyDescent="0.3">
      <c r="A77" s="18"/>
      <c r="B77" s="23"/>
    </row>
    <row r="78" spans="1:13" x14ac:dyDescent="0.3">
      <c r="A78" s="18"/>
      <c r="B78" s="23"/>
    </row>
    <row r="79" spans="1:13" x14ac:dyDescent="0.3">
      <c r="A79" s="18"/>
      <c r="B79" s="23"/>
      <c r="C79" s="75" t="s">
        <v>3134</v>
      </c>
      <c r="D79" s="76"/>
      <c r="E79" s="77"/>
      <c r="F79" s="77"/>
      <c r="G79" s="76"/>
      <c r="H79" s="76"/>
      <c r="I79" s="62"/>
      <c r="J79" s="76"/>
      <c r="K79" s="9"/>
    </row>
    <row r="80" spans="1:13" ht="5.0999999999999996" customHeight="1" x14ac:dyDescent="0.3">
      <c r="A80" s="18"/>
      <c r="B80" s="23"/>
      <c r="C80" s="78"/>
      <c r="D80" s="79"/>
      <c r="E80" s="80"/>
      <c r="F80" s="80"/>
      <c r="G80" s="79"/>
      <c r="H80" s="79"/>
      <c r="I80" s="63"/>
      <c r="J80" s="79"/>
    </row>
    <row r="81" spans="1:13" x14ac:dyDescent="0.3">
      <c r="A81" s="18"/>
      <c r="B81" s="23" t="s">
        <v>3219</v>
      </c>
      <c r="C81" s="15" t="s">
        <v>3177</v>
      </c>
      <c r="D81" s="3"/>
      <c r="E81" s="25">
        <v>1</v>
      </c>
      <c r="F81" s="24">
        <v>1</v>
      </c>
      <c r="G81" s="5"/>
      <c r="H81" s="5">
        <v>0</v>
      </c>
      <c r="I81" s="64">
        <f t="shared" ref="I81:I87" si="12">E81*F81*H81</f>
        <v>0</v>
      </c>
      <c r="J81" s="36">
        <v>0</v>
      </c>
      <c r="K81" s="11">
        <f t="shared" ref="K81:K87" si="13">I81*(1+J81)</f>
        <v>0</v>
      </c>
      <c r="L81">
        <v>4407</v>
      </c>
      <c r="M81" t="s">
        <v>736</v>
      </c>
    </row>
    <row r="82" spans="1:13" x14ac:dyDescent="0.3">
      <c r="A82" s="18"/>
      <c r="B82" s="23" t="s">
        <v>3219</v>
      </c>
      <c r="C82" s="15" t="s">
        <v>3178</v>
      </c>
      <c r="D82" s="3"/>
      <c r="E82" s="25">
        <v>1</v>
      </c>
      <c r="F82" s="24">
        <v>1</v>
      </c>
      <c r="G82" s="5"/>
      <c r="H82" s="5">
        <v>0</v>
      </c>
      <c r="I82" s="64">
        <f t="shared" si="12"/>
        <v>0</v>
      </c>
      <c r="J82" s="36">
        <v>0</v>
      </c>
      <c r="K82" s="11">
        <f t="shared" si="13"/>
        <v>0</v>
      </c>
      <c r="L82">
        <v>4406</v>
      </c>
      <c r="M82" t="s">
        <v>734</v>
      </c>
    </row>
    <row r="83" spans="1:13" x14ac:dyDescent="0.3">
      <c r="A83" s="18"/>
      <c r="B83" s="23" t="s">
        <v>3219</v>
      </c>
      <c r="C83" s="15" t="s">
        <v>3179</v>
      </c>
      <c r="D83" s="3"/>
      <c r="E83" s="25">
        <v>1</v>
      </c>
      <c r="F83" s="24">
        <v>1</v>
      </c>
      <c r="G83" s="5"/>
      <c r="H83" s="5">
        <v>0</v>
      </c>
      <c r="I83" s="64">
        <f t="shared" si="12"/>
        <v>0</v>
      </c>
      <c r="J83" s="36">
        <v>0</v>
      </c>
      <c r="K83" s="11">
        <f t="shared" si="13"/>
        <v>0</v>
      </c>
      <c r="L83">
        <v>4405</v>
      </c>
      <c r="M83" t="s">
        <v>732</v>
      </c>
    </row>
    <row r="84" spans="1:13" x14ac:dyDescent="0.3">
      <c r="A84" s="18"/>
      <c r="B84" s="23" t="s">
        <v>3219</v>
      </c>
      <c r="C84" s="15" t="s">
        <v>3180</v>
      </c>
      <c r="D84" s="3"/>
      <c r="E84" s="25">
        <v>1</v>
      </c>
      <c r="F84" s="24">
        <v>1</v>
      </c>
      <c r="G84" s="5"/>
      <c r="H84" s="5">
        <v>0</v>
      </c>
      <c r="I84" s="64">
        <f t="shared" si="12"/>
        <v>0</v>
      </c>
      <c r="J84" s="36">
        <v>0</v>
      </c>
      <c r="K84" s="11">
        <f t="shared" si="13"/>
        <v>0</v>
      </c>
      <c r="L84">
        <v>4409</v>
      </c>
      <c r="M84" t="s">
        <v>740</v>
      </c>
    </row>
    <row r="85" spans="1:13" x14ac:dyDescent="0.3">
      <c r="A85" s="18"/>
      <c r="B85" s="23" t="s">
        <v>3219</v>
      </c>
      <c r="C85" s="15" t="s">
        <v>804</v>
      </c>
      <c r="D85" s="3"/>
      <c r="E85" s="25">
        <v>1</v>
      </c>
      <c r="F85" s="24">
        <v>0</v>
      </c>
      <c r="G85" s="5"/>
      <c r="H85" s="5">
        <v>0</v>
      </c>
      <c r="I85" s="64">
        <f t="shared" si="12"/>
        <v>0</v>
      </c>
      <c r="J85" s="36">
        <v>0</v>
      </c>
      <c r="K85" s="11">
        <f t="shared" si="13"/>
        <v>0</v>
      </c>
      <c r="L85">
        <v>4401</v>
      </c>
      <c r="M85" t="s">
        <v>724</v>
      </c>
    </row>
    <row r="86" spans="1:13" x14ac:dyDescent="0.3">
      <c r="A86" s="18"/>
      <c r="B86" s="23" t="s">
        <v>3219</v>
      </c>
      <c r="C86" s="15" t="s">
        <v>3181</v>
      </c>
      <c r="D86" s="3"/>
      <c r="E86" s="25">
        <v>1</v>
      </c>
      <c r="F86" s="24">
        <v>1</v>
      </c>
      <c r="G86" s="5"/>
      <c r="H86" s="5">
        <v>0</v>
      </c>
      <c r="I86" s="64">
        <f t="shared" si="12"/>
        <v>0</v>
      </c>
      <c r="J86" s="36">
        <v>0</v>
      </c>
      <c r="K86" s="11">
        <f t="shared" si="13"/>
        <v>0</v>
      </c>
      <c r="L86">
        <v>4401</v>
      </c>
      <c r="M86" t="s">
        <v>724</v>
      </c>
    </row>
    <row r="87" spans="1:13" x14ac:dyDescent="0.3">
      <c r="A87" s="18"/>
      <c r="B87" s="23" t="s">
        <v>3219</v>
      </c>
      <c r="C87" s="15" t="s">
        <v>3121</v>
      </c>
      <c r="D87" s="3"/>
      <c r="E87" s="25">
        <v>1</v>
      </c>
      <c r="F87" s="24">
        <v>1</v>
      </c>
      <c r="G87" s="5"/>
      <c r="H87" s="5">
        <v>0</v>
      </c>
      <c r="I87" s="64">
        <f t="shared" si="12"/>
        <v>0</v>
      </c>
      <c r="J87" s="36">
        <v>0</v>
      </c>
      <c r="K87" s="11">
        <f t="shared" si="13"/>
        <v>0</v>
      </c>
      <c r="L87">
        <v>4401</v>
      </c>
      <c r="M87" t="s">
        <v>724</v>
      </c>
    </row>
    <row r="88" spans="1:13" ht="15" thickBot="1" x14ac:dyDescent="0.35">
      <c r="A88" s="18"/>
      <c r="B88" s="23"/>
      <c r="C88" s="81" t="s">
        <v>3157</v>
      </c>
      <c r="D88" s="81"/>
      <c r="E88" s="82"/>
      <c r="F88" s="82"/>
      <c r="G88" s="81"/>
      <c r="H88" s="81"/>
      <c r="I88" s="65"/>
      <c r="J88" s="81"/>
      <c r="K88" s="14">
        <f>SUM(K81:K87)</f>
        <v>0</v>
      </c>
    </row>
    <row r="89" spans="1:13" ht="5.0999999999999996" customHeight="1" thickTop="1" x14ac:dyDescent="0.3">
      <c r="A89" s="18"/>
      <c r="B89" s="23"/>
    </row>
    <row r="90" spans="1:13" ht="5.0999999999999996" customHeight="1" x14ac:dyDescent="0.3">
      <c r="A90" s="18"/>
      <c r="B90" s="23"/>
    </row>
    <row r="91" spans="1:13" ht="15" thickBot="1" x14ac:dyDescent="0.35">
      <c r="A91" s="18"/>
      <c r="B91" s="23"/>
      <c r="C91" s="84" t="s">
        <v>3182</v>
      </c>
      <c r="D91" s="84"/>
      <c r="E91" s="85"/>
      <c r="F91" s="85"/>
      <c r="G91" s="84"/>
      <c r="H91" s="84"/>
      <c r="I91" s="67"/>
      <c r="J91" s="84"/>
      <c r="K91" s="19">
        <f>K13+K23+K41+K52+K61+K76+K88</f>
        <v>0</v>
      </c>
    </row>
    <row r="92" spans="1:13" ht="15" thickTop="1" x14ac:dyDescent="0.3">
      <c r="B92" s="23"/>
    </row>
    <row r="93" spans="1:13" x14ac:dyDescent="0.3">
      <c r="B93" s="23"/>
    </row>
    <row r="94" spans="1:13" x14ac:dyDescent="0.3">
      <c r="B94" s="23"/>
    </row>
    <row r="95" spans="1:13" x14ac:dyDescent="0.3">
      <c r="A95" s="20"/>
      <c r="B95" s="23"/>
      <c r="C95" s="75" t="s">
        <v>3183</v>
      </c>
      <c r="D95" s="76"/>
      <c r="E95" s="77"/>
      <c r="F95" s="77"/>
      <c r="G95" s="76"/>
      <c r="H95" s="76"/>
      <c r="I95" s="62"/>
      <c r="J95" s="76"/>
      <c r="K95" s="9"/>
    </row>
    <row r="96" spans="1:13" ht="5.0999999999999996" customHeight="1" x14ac:dyDescent="0.3">
      <c r="A96" s="20"/>
      <c r="B96" s="23"/>
      <c r="C96" s="78"/>
      <c r="D96" s="79"/>
      <c r="E96" s="80"/>
      <c r="F96" s="80"/>
      <c r="G96" s="79"/>
      <c r="H96" s="79"/>
      <c r="I96" s="63"/>
      <c r="J96" s="79"/>
    </row>
    <row r="97" spans="1:13" x14ac:dyDescent="0.3">
      <c r="A97" s="20"/>
      <c r="B97" s="23" t="s">
        <v>3219</v>
      </c>
      <c r="C97" s="15" t="s">
        <v>3184</v>
      </c>
      <c r="D97" s="3"/>
      <c r="E97" s="25">
        <v>1</v>
      </c>
      <c r="F97" s="24">
        <v>1</v>
      </c>
      <c r="G97" s="5"/>
      <c r="H97" s="5">
        <v>0</v>
      </c>
      <c r="I97" s="68">
        <f>+K97</f>
        <v>0</v>
      </c>
      <c r="J97" s="5" t="s">
        <v>3228</v>
      </c>
      <c r="K97" s="11">
        <f t="shared" ref="K97:K106" si="14">E97*F97*H97</f>
        <v>0</v>
      </c>
      <c r="L97">
        <v>2260</v>
      </c>
      <c r="M97" t="s">
        <v>201</v>
      </c>
    </row>
    <row r="98" spans="1:13" x14ac:dyDescent="0.3">
      <c r="A98" s="20"/>
      <c r="B98" s="23" t="s">
        <v>3219</v>
      </c>
      <c r="C98" s="15" t="s">
        <v>3241</v>
      </c>
      <c r="D98" s="3"/>
      <c r="E98" s="25">
        <v>1</v>
      </c>
      <c r="F98" s="24">
        <v>1</v>
      </c>
      <c r="G98" s="5"/>
      <c r="H98" s="5">
        <v>0</v>
      </c>
      <c r="I98" s="68">
        <f>+K98</f>
        <v>0</v>
      </c>
      <c r="J98" s="5" t="s">
        <v>3228</v>
      </c>
      <c r="K98" s="11">
        <f t="shared" ref="K98" si="15">E98*F98*H98</f>
        <v>0</v>
      </c>
      <c r="L98">
        <v>2260</v>
      </c>
      <c r="M98" t="s">
        <v>201</v>
      </c>
    </row>
    <row r="99" spans="1:13" x14ac:dyDescent="0.3">
      <c r="A99" s="20"/>
      <c r="B99" s="23" t="s">
        <v>3219</v>
      </c>
      <c r="C99" s="15" t="s">
        <v>3185</v>
      </c>
      <c r="D99" s="3"/>
      <c r="E99" s="25">
        <v>1</v>
      </c>
      <c r="F99" s="24">
        <v>1</v>
      </c>
      <c r="G99" s="5"/>
      <c r="H99" s="5">
        <v>0</v>
      </c>
      <c r="I99" s="68">
        <f t="shared" ref="I99:I106" si="16">+K99</f>
        <v>0</v>
      </c>
      <c r="J99" s="5" t="s">
        <v>3228</v>
      </c>
      <c r="K99" s="11">
        <f t="shared" si="14"/>
        <v>0</v>
      </c>
      <c r="L99">
        <v>2261</v>
      </c>
      <c r="M99" t="s">
        <v>203</v>
      </c>
    </row>
    <row r="100" spans="1:13" x14ac:dyDescent="0.3">
      <c r="A100" s="20"/>
      <c r="B100" s="23" t="s">
        <v>3219</v>
      </c>
      <c r="C100" s="15" t="s">
        <v>3186</v>
      </c>
      <c r="D100" s="3"/>
      <c r="E100" s="25">
        <v>1</v>
      </c>
      <c r="F100" s="24">
        <v>1</v>
      </c>
      <c r="G100" s="5"/>
      <c r="H100" s="5">
        <v>0</v>
      </c>
      <c r="I100" s="68">
        <f t="shared" si="16"/>
        <v>0</v>
      </c>
      <c r="J100" s="5" t="s">
        <v>3228</v>
      </c>
      <c r="K100" s="11">
        <f t="shared" si="14"/>
        <v>0</v>
      </c>
      <c r="L100">
        <v>2262</v>
      </c>
      <c r="M100" t="s">
        <v>205</v>
      </c>
    </row>
    <row r="101" spans="1:13" x14ac:dyDescent="0.3">
      <c r="A101" s="20"/>
      <c r="B101" s="23" t="s">
        <v>3219</v>
      </c>
      <c r="C101" s="15" t="s">
        <v>3187</v>
      </c>
      <c r="D101" s="3"/>
      <c r="E101" s="25">
        <v>1</v>
      </c>
      <c r="F101" s="24">
        <v>1</v>
      </c>
      <c r="G101" s="5"/>
      <c r="H101" s="5">
        <v>0</v>
      </c>
      <c r="I101" s="68">
        <f t="shared" si="16"/>
        <v>0</v>
      </c>
      <c r="J101" s="5" t="s">
        <v>3228</v>
      </c>
      <c r="K101" s="11">
        <f t="shared" si="14"/>
        <v>0</v>
      </c>
      <c r="L101">
        <v>2260</v>
      </c>
      <c r="M101" t="s">
        <v>201</v>
      </c>
    </row>
    <row r="102" spans="1:13" x14ac:dyDescent="0.3">
      <c r="A102" s="20"/>
      <c r="B102" s="23" t="s">
        <v>3219</v>
      </c>
      <c r="C102" s="15" t="s">
        <v>3242</v>
      </c>
      <c r="D102" s="3"/>
      <c r="E102" s="25">
        <v>1</v>
      </c>
      <c r="F102" s="24">
        <v>1</v>
      </c>
      <c r="G102" s="5"/>
      <c r="H102" s="5">
        <v>0</v>
      </c>
      <c r="I102" s="68">
        <f t="shared" ref="I102" si="17">+K102</f>
        <v>0</v>
      </c>
      <c r="J102" s="5" t="s">
        <v>3228</v>
      </c>
      <c r="K102" s="11">
        <f t="shared" ref="K102" si="18">E102*F102*H102</f>
        <v>0</v>
      </c>
      <c r="L102">
        <v>2260</v>
      </c>
      <c r="M102" t="s">
        <v>201</v>
      </c>
    </row>
    <row r="103" spans="1:13" x14ac:dyDescent="0.3">
      <c r="A103" s="20"/>
      <c r="B103" s="23" t="s">
        <v>3219</v>
      </c>
      <c r="C103" s="15" t="s">
        <v>3188</v>
      </c>
      <c r="D103" s="3"/>
      <c r="E103" s="25">
        <v>1</v>
      </c>
      <c r="F103" s="24">
        <v>1</v>
      </c>
      <c r="G103" s="5"/>
      <c r="H103" s="5">
        <v>0</v>
      </c>
      <c r="I103" s="68">
        <f t="shared" si="16"/>
        <v>0</v>
      </c>
      <c r="J103" s="5" t="s">
        <v>3228</v>
      </c>
      <c r="K103" s="11">
        <f t="shared" si="14"/>
        <v>0</v>
      </c>
      <c r="L103">
        <v>2206</v>
      </c>
      <c r="M103" t="s">
        <v>171</v>
      </c>
    </row>
    <row r="104" spans="1:13" x14ac:dyDescent="0.3">
      <c r="A104" s="20"/>
      <c r="B104" s="23" t="s">
        <v>3219</v>
      </c>
      <c r="C104" s="15" t="s">
        <v>3189</v>
      </c>
      <c r="D104" s="3"/>
      <c r="E104" s="25">
        <v>1</v>
      </c>
      <c r="F104" s="24">
        <v>1</v>
      </c>
      <c r="G104" s="5"/>
      <c r="H104" s="5">
        <v>0</v>
      </c>
      <c r="I104" s="68">
        <f t="shared" si="16"/>
        <v>0</v>
      </c>
      <c r="J104" s="5" t="s">
        <v>3228</v>
      </c>
      <c r="K104" s="11">
        <f t="shared" si="14"/>
        <v>0</v>
      </c>
      <c r="L104">
        <v>2206</v>
      </c>
      <c r="M104" t="s">
        <v>171</v>
      </c>
    </row>
    <row r="105" spans="1:13" x14ac:dyDescent="0.3">
      <c r="A105" s="20"/>
      <c r="B105" s="23" t="s">
        <v>3219</v>
      </c>
      <c r="C105" s="15" t="s">
        <v>3243</v>
      </c>
      <c r="D105" s="3"/>
      <c r="E105" s="25">
        <v>1</v>
      </c>
      <c r="F105" s="24">
        <v>1</v>
      </c>
      <c r="G105" s="5"/>
      <c r="H105" s="5">
        <v>0</v>
      </c>
      <c r="I105" s="68">
        <f t="shared" ref="I105" si="19">+K105</f>
        <v>0</v>
      </c>
      <c r="J105" s="5" t="s">
        <v>3228</v>
      </c>
      <c r="K105" s="11">
        <f t="shared" ref="K105" si="20">E105*F105*H105</f>
        <v>0</v>
      </c>
      <c r="L105">
        <v>2206</v>
      </c>
      <c r="M105" t="s">
        <v>171</v>
      </c>
    </row>
    <row r="106" spans="1:13" x14ac:dyDescent="0.3">
      <c r="A106" s="20"/>
      <c r="B106" s="23" t="s">
        <v>3219</v>
      </c>
      <c r="C106" s="15" t="s">
        <v>3121</v>
      </c>
      <c r="D106" s="3"/>
      <c r="E106" s="25">
        <v>1</v>
      </c>
      <c r="F106" s="24">
        <v>1</v>
      </c>
      <c r="G106" s="5"/>
      <c r="H106" s="5">
        <v>0</v>
      </c>
      <c r="I106" s="68">
        <f t="shared" si="16"/>
        <v>0</v>
      </c>
      <c r="J106" s="5" t="s">
        <v>3228</v>
      </c>
      <c r="K106" s="11">
        <f t="shared" si="14"/>
        <v>0</v>
      </c>
      <c r="L106">
        <v>2206</v>
      </c>
      <c r="M106" t="s">
        <v>171</v>
      </c>
    </row>
    <row r="107" spans="1:13" ht="15" thickBot="1" x14ac:dyDescent="0.35">
      <c r="A107" s="20"/>
      <c r="B107" s="23"/>
      <c r="C107" s="86" t="s">
        <v>3218</v>
      </c>
      <c r="D107" s="87"/>
      <c r="E107" s="88"/>
      <c r="F107" s="89"/>
      <c r="G107" s="90"/>
      <c r="H107" s="90"/>
      <c r="I107" s="13"/>
      <c r="J107" s="90"/>
      <c r="K107" s="12">
        <f>SUM(K97:K106)</f>
        <v>0</v>
      </c>
    </row>
    <row r="108" spans="1:13" ht="15" thickTop="1" x14ac:dyDescent="0.3">
      <c r="A108" s="20"/>
      <c r="B108" s="23"/>
    </row>
    <row r="109" spans="1:13" x14ac:dyDescent="0.3">
      <c r="A109" s="20"/>
      <c r="B109" s="23"/>
    </row>
    <row r="110" spans="1:13" x14ac:dyDescent="0.3">
      <c r="A110" s="20"/>
      <c r="B110" s="23"/>
      <c r="C110" s="75" t="s">
        <v>3137</v>
      </c>
      <c r="D110" s="76"/>
      <c r="E110" s="77"/>
      <c r="F110" s="77"/>
      <c r="G110" s="76"/>
      <c r="H110" s="76"/>
      <c r="I110" s="62"/>
      <c r="J110" s="76"/>
      <c r="K110" s="9"/>
    </row>
    <row r="111" spans="1:13" ht="5.0999999999999996" customHeight="1" x14ac:dyDescent="0.3">
      <c r="A111" s="20"/>
      <c r="B111" s="23"/>
      <c r="C111" s="78"/>
      <c r="D111" s="79"/>
      <c r="E111" s="80"/>
      <c r="F111" s="80"/>
      <c r="G111" s="79"/>
      <c r="H111" s="79"/>
      <c r="I111" s="63"/>
      <c r="J111" s="79"/>
    </row>
    <row r="112" spans="1:13" x14ac:dyDescent="0.3">
      <c r="A112" s="20"/>
      <c r="B112" s="23" t="s">
        <v>3219</v>
      </c>
      <c r="C112" s="15" t="s">
        <v>3162</v>
      </c>
      <c r="D112" s="3"/>
      <c r="E112" s="25">
        <v>1</v>
      </c>
      <c r="F112" s="24">
        <v>1</v>
      </c>
      <c r="G112" s="5"/>
      <c r="H112" s="5">
        <v>0</v>
      </c>
      <c r="I112" s="64">
        <f t="shared" ref="I112:I113" si="21">+K112</f>
        <v>0</v>
      </c>
      <c r="J112" s="5" t="s">
        <v>3228</v>
      </c>
      <c r="K112" s="11">
        <f>E112*F112*H112</f>
        <v>0</v>
      </c>
      <c r="L112">
        <v>2315</v>
      </c>
      <c r="M112" t="s">
        <v>223</v>
      </c>
    </row>
    <row r="113" spans="1:13" x14ac:dyDescent="0.3">
      <c r="A113" s="20"/>
      <c r="B113" s="23" t="s">
        <v>3219</v>
      </c>
      <c r="C113" s="15" t="s">
        <v>3121</v>
      </c>
      <c r="D113" s="3"/>
      <c r="E113" s="25">
        <v>1</v>
      </c>
      <c r="F113" s="24">
        <v>1</v>
      </c>
      <c r="G113" s="5"/>
      <c r="H113" s="5">
        <v>0</v>
      </c>
      <c r="I113" s="64">
        <f t="shared" si="21"/>
        <v>0</v>
      </c>
      <c r="J113" s="5" t="s">
        <v>3228</v>
      </c>
      <c r="K113" s="11">
        <f>E113*F113*H113</f>
        <v>0</v>
      </c>
      <c r="L113">
        <v>2399</v>
      </c>
      <c r="M113" t="s">
        <v>235</v>
      </c>
    </row>
    <row r="114" spans="1:13" ht="15" thickBot="1" x14ac:dyDescent="0.35">
      <c r="A114" s="20"/>
      <c r="B114" s="23"/>
      <c r="C114" s="86" t="s">
        <v>3218</v>
      </c>
      <c r="D114" s="87"/>
      <c r="E114" s="88"/>
      <c r="F114" s="89"/>
      <c r="G114" s="90"/>
      <c r="H114" s="90"/>
      <c r="I114" s="13"/>
      <c r="J114" s="90"/>
      <c r="K114" s="12">
        <f>SUM(K112:K113)</f>
        <v>0</v>
      </c>
    </row>
    <row r="115" spans="1:13" ht="15" thickTop="1" x14ac:dyDescent="0.3">
      <c r="A115" s="20"/>
      <c r="B115" s="23"/>
    </row>
    <row r="116" spans="1:13" x14ac:dyDescent="0.3">
      <c r="A116" s="20"/>
      <c r="B116" s="23"/>
    </row>
    <row r="117" spans="1:13" x14ac:dyDescent="0.3">
      <c r="A117" s="20"/>
      <c r="B117" s="23"/>
      <c r="C117" s="75" t="s">
        <v>3138</v>
      </c>
      <c r="D117" s="76"/>
      <c r="E117" s="77"/>
      <c r="F117" s="77"/>
      <c r="G117" s="76"/>
      <c r="H117" s="76"/>
      <c r="I117" s="62"/>
      <c r="J117" s="76"/>
      <c r="K117" s="9"/>
    </row>
    <row r="118" spans="1:13" ht="5.0999999999999996" customHeight="1" x14ac:dyDescent="0.3">
      <c r="A118" s="20"/>
      <c r="B118" s="23"/>
      <c r="C118" s="78"/>
      <c r="D118" s="79"/>
      <c r="E118" s="80"/>
      <c r="F118" s="80"/>
      <c r="G118" s="79"/>
      <c r="H118" s="79"/>
      <c r="I118" s="63"/>
      <c r="J118" s="79"/>
    </row>
    <row r="119" spans="1:13" x14ac:dyDescent="0.3">
      <c r="A119" s="20"/>
      <c r="B119" s="23" t="s">
        <v>3219</v>
      </c>
      <c r="C119" s="15" t="s">
        <v>3190</v>
      </c>
      <c r="D119" s="3"/>
      <c r="E119" s="25">
        <v>1</v>
      </c>
      <c r="F119" s="24">
        <v>1</v>
      </c>
      <c r="G119" s="5"/>
      <c r="H119" s="5">
        <v>0</v>
      </c>
      <c r="I119" s="64">
        <f t="shared" ref="I119:I120" si="22">+K119</f>
        <v>0</v>
      </c>
      <c r="J119" s="5" t="s">
        <v>3228</v>
      </c>
      <c r="K119" s="11">
        <f>E119*F119*H119</f>
        <v>0</v>
      </c>
      <c r="L119">
        <v>2302</v>
      </c>
      <c r="M119" t="s">
        <v>217</v>
      </c>
    </row>
    <row r="120" spans="1:13" x14ac:dyDescent="0.3">
      <c r="A120" s="20"/>
      <c r="B120" s="23" t="s">
        <v>3219</v>
      </c>
      <c r="C120" s="15" t="s">
        <v>3121</v>
      </c>
      <c r="D120" s="3"/>
      <c r="E120" s="25">
        <v>1</v>
      </c>
      <c r="F120" s="24">
        <v>1</v>
      </c>
      <c r="G120" s="5"/>
      <c r="H120" s="5">
        <v>0</v>
      </c>
      <c r="I120" s="64">
        <f t="shared" si="22"/>
        <v>0</v>
      </c>
      <c r="J120" s="5" t="s">
        <v>3228</v>
      </c>
      <c r="K120" s="11">
        <f>E120*F120*H120</f>
        <v>0</v>
      </c>
      <c r="L120">
        <v>2399</v>
      </c>
      <c r="M120" t="s">
        <v>235</v>
      </c>
    </row>
    <row r="121" spans="1:13" ht="15" thickBot="1" x14ac:dyDescent="0.35">
      <c r="A121" s="20"/>
      <c r="B121" s="23"/>
      <c r="C121" s="86" t="s">
        <v>3218</v>
      </c>
      <c r="D121" s="87"/>
      <c r="E121" s="88"/>
      <c r="F121" s="89"/>
      <c r="G121" s="90"/>
      <c r="H121" s="90"/>
      <c r="I121" s="13"/>
      <c r="J121" s="90"/>
      <c r="K121" s="12">
        <f>SUM(K119:K120)</f>
        <v>0</v>
      </c>
    </row>
    <row r="122" spans="1:13" ht="15" thickTop="1" x14ac:dyDescent="0.3">
      <c r="A122" s="20"/>
      <c r="B122" s="23"/>
    </row>
    <row r="123" spans="1:13" x14ac:dyDescent="0.3">
      <c r="A123" s="20"/>
      <c r="B123" s="23"/>
    </row>
    <row r="124" spans="1:13" x14ac:dyDescent="0.3">
      <c r="A124" s="20"/>
      <c r="B124" s="23"/>
      <c r="C124" s="75" t="s">
        <v>3191</v>
      </c>
      <c r="D124" s="76"/>
      <c r="E124" s="77"/>
      <c r="F124" s="77"/>
      <c r="G124" s="76"/>
      <c r="H124" s="76"/>
      <c r="I124" s="62"/>
      <c r="J124" s="76"/>
      <c r="K124" s="9"/>
    </row>
    <row r="125" spans="1:13" ht="5.0999999999999996" customHeight="1" x14ac:dyDescent="0.3">
      <c r="A125" s="20"/>
      <c r="B125" s="23"/>
      <c r="C125" s="78"/>
      <c r="D125" s="79"/>
      <c r="E125" s="80"/>
      <c r="F125" s="80"/>
      <c r="G125" s="79"/>
      <c r="H125" s="79"/>
      <c r="I125" s="63"/>
      <c r="J125" s="79"/>
    </row>
    <row r="126" spans="1:13" x14ac:dyDescent="0.3">
      <c r="A126" s="20"/>
      <c r="B126" s="23" t="s">
        <v>3219</v>
      </c>
      <c r="C126" s="15" t="s">
        <v>2266</v>
      </c>
      <c r="D126" s="3"/>
      <c r="E126" s="25">
        <v>1</v>
      </c>
      <c r="F126" s="24">
        <v>1</v>
      </c>
      <c r="G126" s="5"/>
      <c r="H126" s="5">
        <v>0</v>
      </c>
      <c r="I126" s="64">
        <f t="shared" ref="I126:I130" si="23">+K126</f>
        <v>0</v>
      </c>
      <c r="J126" s="5" t="s">
        <v>3228</v>
      </c>
      <c r="K126" s="11">
        <f>E126*F126*H126</f>
        <v>0</v>
      </c>
      <c r="L126">
        <v>2235</v>
      </c>
      <c r="M126" t="s">
        <v>191</v>
      </c>
    </row>
    <row r="127" spans="1:13" x14ac:dyDescent="0.3">
      <c r="A127" s="20"/>
      <c r="B127" s="23" t="s">
        <v>3219</v>
      </c>
      <c r="C127" s="15" t="s">
        <v>3192</v>
      </c>
      <c r="D127" s="3"/>
      <c r="E127" s="25">
        <v>1</v>
      </c>
      <c r="F127" s="24">
        <v>1</v>
      </c>
      <c r="G127" s="5"/>
      <c r="H127" s="5">
        <v>0</v>
      </c>
      <c r="I127" s="64">
        <f t="shared" si="23"/>
        <v>0</v>
      </c>
      <c r="J127" s="5" t="s">
        <v>3228</v>
      </c>
      <c r="K127" s="11">
        <f>E127*F127*H127</f>
        <v>0</v>
      </c>
      <c r="L127">
        <v>2235</v>
      </c>
      <c r="M127" t="s">
        <v>191</v>
      </c>
    </row>
    <row r="128" spans="1:13" x14ac:dyDescent="0.3">
      <c r="A128" s="20"/>
      <c r="B128" s="23" t="s">
        <v>3219</v>
      </c>
      <c r="C128" s="15" t="s">
        <v>2220</v>
      </c>
      <c r="D128" s="3"/>
      <c r="E128" s="25">
        <v>1</v>
      </c>
      <c r="F128" s="24">
        <v>1</v>
      </c>
      <c r="G128" s="5"/>
      <c r="H128" s="5">
        <v>0</v>
      </c>
      <c r="I128" s="64">
        <f t="shared" si="23"/>
        <v>0</v>
      </c>
      <c r="J128" s="5" t="s">
        <v>3228</v>
      </c>
      <c r="K128" s="11">
        <f>E128*F128*H128</f>
        <v>0</v>
      </c>
      <c r="L128">
        <v>2263</v>
      </c>
      <c r="M128" t="s">
        <v>207</v>
      </c>
    </row>
    <row r="129" spans="1:13" x14ac:dyDescent="0.3">
      <c r="A129" s="20"/>
      <c r="B129" s="23" t="s">
        <v>3219</v>
      </c>
      <c r="C129" s="15" t="s">
        <v>3193</v>
      </c>
      <c r="D129" s="3"/>
      <c r="E129" s="25">
        <v>1</v>
      </c>
      <c r="F129" s="24">
        <v>1</v>
      </c>
      <c r="G129" s="5"/>
      <c r="H129" s="5">
        <v>0</v>
      </c>
      <c r="I129" s="64">
        <f t="shared" si="23"/>
        <v>0</v>
      </c>
      <c r="J129" s="5" t="s">
        <v>3228</v>
      </c>
      <c r="K129" s="11">
        <f>E129*F129*H129</f>
        <v>0</v>
      </c>
      <c r="L129">
        <v>2299</v>
      </c>
      <c r="M129" t="s">
        <v>213</v>
      </c>
    </row>
    <row r="130" spans="1:13" x14ac:dyDescent="0.3">
      <c r="A130" s="20"/>
      <c r="B130" s="23" t="s">
        <v>3219</v>
      </c>
      <c r="C130" s="15" t="s">
        <v>3121</v>
      </c>
      <c r="D130" s="3"/>
      <c r="E130" s="25">
        <v>1</v>
      </c>
      <c r="F130" s="24">
        <v>1</v>
      </c>
      <c r="G130" s="5"/>
      <c r="H130" s="5">
        <v>0</v>
      </c>
      <c r="I130" s="64">
        <f t="shared" si="23"/>
        <v>0</v>
      </c>
      <c r="J130" s="5" t="s">
        <v>3228</v>
      </c>
      <c r="K130" s="11">
        <f>E130*F130*H130</f>
        <v>0</v>
      </c>
      <c r="L130">
        <v>2299</v>
      </c>
      <c r="M130" t="s">
        <v>213</v>
      </c>
    </row>
    <row r="131" spans="1:13" ht="15" thickBot="1" x14ac:dyDescent="0.35">
      <c r="A131" s="20"/>
      <c r="B131" s="23"/>
      <c r="C131" s="86" t="s">
        <v>3218</v>
      </c>
      <c r="D131" s="87"/>
      <c r="E131" s="88"/>
      <c r="F131" s="89"/>
      <c r="G131" s="90"/>
      <c r="H131" s="90"/>
      <c r="I131" s="13"/>
      <c r="J131" s="90"/>
      <c r="K131" s="12">
        <f>SUM(K126:K130)</f>
        <v>0</v>
      </c>
    </row>
    <row r="132" spans="1:13" ht="15" thickTop="1" x14ac:dyDescent="0.3">
      <c r="A132" s="20"/>
      <c r="B132" s="23"/>
    </row>
    <row r="133" spans="1:13" x14ac:dyDescent="0.3">
      <c r="A133" s="20"/>
      <c r="B133" s="23"/>
    </row>
    <row r="134" spans="1:13" x14ac:dyDescent="0.3">
      <c r="A134" s="20"/>
      <c r="B134" s="23"/>
      <c r="C134" s="75" t="s">
        <v>3194</v>
      </c>
      <c r="D134" s="76"/>
      <c r="E134" s="77"/>
      <c r="F134" s="77"/>
      <c r="G134" s="76"/>
      <c r="H134" s="76"/>
      <c r="I134" s="62"/>
      <c r="J134" s="76"/>
      <c r="K134" s="9"/>
    </row>
    <row r="135" spans="1:13" ht="5.0999999999999996" customHeight="1" x14ac:dyDescent="0.3">
      <c r="A135" s="20"/>
      <c r="B135" s="23"/>
      <c r="C135" s="78"/>
      <c r="D135" s="79"/>
      <c r="E135" s="80"/>
      <c r="F135" s="80"/>
      <c r="G135" s="79"/>
      <c r="H135" s="79"/>
      <c r="I135" s="63"/>
      <c r="J135" s="79"/>
    </row>
    <row r="136" spans="1:13" x14ac:dyDescent="0.3">
      <c r="A136" s="20"/>
      <c r="B136" s="23" t="s">
        <v>3219</v>
      </c>
      <c r="C136" s="15" t="s">
        <v>3195</v>
      </c>
      <c r="D136" s="3"/>
      <c r="E136" s="25">
        <v>1</v>
      </c>
      <c r="F136" s="24">
        <v>1</v>
      </c>
      <c r="G136" s="5"/>
      <c r="H136" s="5">
        <v>0</v>
      </c>
      <c r="I136" s="64">
        <v>0</v>
      </c>
      <c r="J136" s="5" t="s">
        <v>3228</v>
      </c>
      <c r="K136" s="11">
        <f t="shared" ref="K136:K142" si="24">E136*F136*H136</f>
        <v>0</v>
      </c>
      <c r="L136">
        <v>3360</v>
      </c>
      <c r="M136" t="s">
        <v>464</v>
      </c>
    </row>
    <row r="137" spans="1:13" x14ac:dyDescent="0.3">
      <c r="A137" s="20"/>
      <c r="B137" s="23" t="s">
        <v>3219</v>
      </c>
      <c r="C137" s="15" t="s">
        <v>3196</v>
      </c>
      <c r="D137" s="3"/>
      <c r="E137" s="25">
        <v>1</v>
      </c>
      <c r="F137" s="24">
        <v>1</v>
      </c>
      <c r="G137" s="5"/>
      <c r="H137" s="5">
        <v>0</v>
      </c>
      <c r="I137" s="64">
        <f t="shared" ref="I137:I142" si="25">+K137</f>
        <v>0</v>
      </c>
      <c r="J137" s="5" t="s">
        <v>3228</v>
      </c>
      <c r="K137" s="11">
        <f t="shared" si="24"/>
        <v>0</v>
      </c>
      <c r="L137">
        <v>3332</v>
      </c>
      <c r="M137" t="s">
        <v>448</v>
      </c>
    </row>
    <row r="138" spans="1:13" x14ac:dyDescent="0.3">
      <c r="A138" s="20"/>
      <c r="B138" s="23" t="s">
        <v>3219</v>
      </c>
      <c r="C138" s="15" t="s">
        <v>3197</v>
      </c>
      <c r="D138" s="3"/>
      <c r="E138" s="25">
        <v>1</v>
      </c>
      <c r="F138" s="24">
        <v>1</v>
      </c>
      <c r="G138" s="5"/>
      <c r="H138" s="5">
        <v>0</v>
      </c>
      <c r="I138" s="64">
        <f t="shared" si="25"/>
        <v>0</v>
      </c>
      <c r="J138" s="5" t="s">
        <v>3228</v>
      </c>
      <c r="K138" s="11">
        <f t="shared" si="24"/>
        <v>0</v>
      </c>
      <c r="L138">
        <v>3331</v>
      </c>
      <c r="M138" t="s">
        <v>446</v>
      </c>
    </row>
    <row r="139" spans="1:13" x14ac:dyDescent="0.3">
      <c r="A139" s="20"/>
      <c r="B139" s="23" t="s">
        <v>3219</v>
      </c>
      <c r="C139" s="15" t="s">
        <v>3198</v>
      </c>
      <c r="D139" s="3"/>
      <c r="E139" s="25">
        <v>1</v>
      </c>
      <c r="F139" s="24">
        <v>1</v>
      </c>
      <c r="G139" s="5"/>
      <c r="H139" s="5">
        <v>0</v>
      </c>
      <c r="I139" s="64">
        <f t="shared" si="25"/>
        <v>0</v>
      </c>
      <c r="J139" s="5" t="s">
        <v>3228</v>
      </c>
      <c r="K139" s="11">
        <f t="shared" si="24"/>
        <v>0</v>
      </c>
      <c r="L139">
        <v>3301</v>
      </c>
      <c r="M139" t="s">
        <v>426</v>
      </c>
    </row>
    <row r="140" spans="1:13" x14ac:dyDescent="0.3">
      <c r="A140" s="20"/>
      <c r="B140" s="23" t="s">
        <v>3219</v>
      </c>
      <c r="C140" s="15" t="s">
        <v>474</v>
      </c>
      <c r="D140" s="3"/>
      <c r="E140" s="25">
        <v>1</v>
      </c>
      <c r="F140" s="24">
        <v>1</v>
      </c>
      <c r="G140" s="5"/>
      <c r="H140" s="5">
        <v>0</v>
      </c>
      <c r="I140" s="64">
        <f t="shared" si="25"/>
        <v>0</v>
      </c>
      <c r="J140" s="5" t="s">
        <v>3228</v>
      </c>
      <c r="K140" s="11">
        <f t="shared" si="24"/>
        <v>0</v>
      </c>
      <c r="L140">
        <v>3371</v>
      </c>
      <c r="M140" t="s">
        <v>474</v>
      </c>
    </row>
    <row r="141" spans="1:13" x14ac:dyDescent="0.3">
      <c r="A141" s="20"/>
      <c r="B141" s="23" t="s">
        <v>3219</v>
      </c>
      <c r="C141" s="15" t="s">
        <v>3244</v>
      </c>
      <c r="D141" s="3"/>
      <c r="E141" s="25">
        <v>1</v>
      </c>
      <c r="F141" s="24">
        <v>1</v>
      </c>
      <c r="G141" s="5"/>
      <c r="H141" s="5">
        <v>0</v>
      </c>
      <c r="I141" s="64">
        <f t="shared" ref="I141" si="26">+K141</f>
        <v>0</v>
      </c>
      <c r="J141" s="5" t="s">
        <v>3228</v>
      </c>
      <c r="K141" s="11">
        <f t="shared" ref="K141" si="27">E141*F141*H141</f>
        <v>0</v>
      </c>
      <c r="L141">
        <v>3399</v>
      </c>
      <c r="M141" t="s">
        <v>478</v>
      </c>
    </row>
    <row r="142" spans="1:13" x14ac:dyDescent="0.3">
      <c r="A142" s="20"/>
      <c r="B142" s="23" t="s">
        <v>3219</v>
      </c>
      <c r="C142" s="15" t="s">
        <v>3121</v>
      </c>
      <c r="D142" s="3"/>
      <c r="E142" s="25">
        <v>1</v>
      </c>
      <c r="F142" s="24">
        <v>1</v>
      </c>
      <c r="G142" s="5"/>
      <c r="H142" s="5">
        <v>0</v>
      </c>
      <c r="I142" s="64">
        <f t="shared" si="25"/>
        <v>0</v>
      </c>
      <c r="J142" s="5" t="s">
        <v>3228</v>
      </c>
      <c r="K142" s="11">
        <f t="shared" si="24"/>
        <v>0</v>
      </c>
      <c r="L142">
        <v>3399</v>
      </c>
      <c r="M142" t="s">
        <v>478</v>
      </c>
    </row>
    <row r="143" spans="1:13" ht="15" thickBot="1" x14ac:dyDescent="0.35">
      <c r="A143" s="20"/>
      <c r="B143" s="23"/>
      <c r="C143" s="86" t="s">
        <v>3218</v>
      </c>
      <c r="D143" s="87"/>
      <c r="E143" s="88"/>
      <c r="F143" s="89"/>
      <c r="G143" s="90"/>
      <c r="H143" s="90"/>
      <c r="I143" s="13"/>
      <c r="J143" s="90"/>
      <c r="K143" s="12">
        <f>SUM(K136:K142)</f>
        <v>0</v>
      </c>
    </row>
    <row r="144" spans="1:13" ht="15" thickTop="1" x14ac:dyDescent="0.3">
      <c r="A144" s="20"/>
      <c r="B144" s="23"/>
    </row>
    <row r="145" spans="1:13" x14ac:dyDescent="0.3">
      <c r="A145" s="20"/>
      <c r="B145" s="23"/>
    </row>
    <row r="146" spans="1:13" x14ac:dyDescent="0.3">
      <c r="A146" s="20"/>
      <c r="B146" s="23"/>
      <c r="C146" s="75" t="s">
        <v>3199</v>
      </c>
      <c r="D146" s="76"/>
      <c r="E146" s="77"/>
      <c r="F146" s="77"/>
      <c r="G146" s="76"/>
      <c r="H146" s="76"/>
      <c r="I146" s="62"/>
      <c r="J146" s="76"/>
      <c r="K146" s="9"/>
    </row>
    <row r="147" spans="1:13" ht="5.0999999999999996" customHeight="1" x14ac:dyDescent="0.3">
      <c r="A147" s="20"/>
      <c r="B147" s="23"/>
      <c r="C147" s="78"/>
      <c r="D147" s="79"/>
      <c r="E147" s="80"/>
      <c r="F147" s="80"/>
      <c r="G147" s="79"/>
      <c r="H147" s="79"/>
      <c r="I147" s="63"/>
      <c r="J147" s="79"/>
    </row>
    <row r="148" spans="1:13" x14ac:dyDescent="0.3">
      <c r="A148" s="20"/>
      <c r="B148" s="23" t="s">
        <v>3219</v>
      </c>
      <c r="C148" s="15" t="s">
        <v>3200</v>
      </c>
      <c r="D148" s="3"/>
      <c r="E148" s="25">
        <v>1</v>
      </c>
      <c r="F148" s="24">
        <v>1</v>
      </c>
      <c r="G148" s="5"/>
      <c r="H148" s="5">
        <v>0</v>
      </c>
      <c r="I148" s="64">
        <f t="shared" ref="I148:I150" si="28">+K148</f>
        <v>0</v>
      </c>
      <c r="J148" s="5" t="s">
        <v>3228</v>
      </c>
      <c r="K148" s="11">
        <f>E148*F148*H148</f>
        <v>0</v>
      </c>
      <c r="L148">
        <v>3310</v>
      </c>
      <c r="M148" t="s">
        <v>432</v>
      </c>
    </row>
    <row r="149" spans="1:13" x14ac:dyDescent="0.3">
      <c r="A149" s="20"/>
      <c r="B149" s="23" t="s">
        <v>3219</v>
      </c>
      <c r="C149" s="15" t="s">
        <v>3201</v>
      </c>
      <c r="D149" s="3"/>
      <c r="E149" s="25">
        <v>1</v>
      </c>
      <c r="F149" s="24">
        <v>1</v>
      </c>
      <c r="G149" s="5"/>
      <c r="H149" s="5">
        <v>0</v>
      </c>
      <c r="I149" s="64">
        <f t="shared" si="28"/>
        <v>0</v>
      </c>
      <c r="J149" s="5" t="s">
        <v>3228</v>
      </c>
      <c r="K149" s="11">
        <f>E149*F149*H149</f>
        <v>0</v>
      </c>
      <c r="L149">
        <v>3211</v>
      </c>
      <c r="M149" t="s">
        <v>392</v>
      </c>
    </row>
    <row r="150" spans="1:13" x14ac:dyDescent="0.3">
      <c r="A150" s="20"/>
      <c r="B150" s="23" t="s">
        <v>3219</v>
      </c>
      <c r="C150" s="15" t="s">
        <v>3121</v>
      </c>
      <c r="D150" s="3"/>
      <c r="E150" s="25">
        <v>1</v>
      </c>
      <c r="F150" s="24">
        <v>1</v>
      </c>
      <c r="G150" s="5"/>
      <c r="H150" s="5">
        <v>0</v>
      </c>
      <c r="I150" s="64">
        <f t="shared" si="28"/>
        <v>0</v>
      </c>
      <c r="J150" s="5" t="s">
        <v>3228</v>
      </c>
      <c r="K150" s="11">
        <f>E150*F150*H150</f>
        <v>0</v>
      </c>
      <c r="L150">
        <v>3399</v>
      </c>
      <c r="M150" t="s">
        <v>478</v>
      </c>
    </row>
    <row r="151" spans="1:13" ht="15" thickBot="1" x14ac:dyDescent="0.35">
      <c r="A151" s="20"/>
      <c r="B151" s="23"/>
      <c r="C151" s="86" t="s">
        <v>3218</v>
      </c>
      <c r="D151" s="87"/>
      <c r="E151" s="88"/>
      <c r="F151" s="89"/>
      <c r="G151" s="90"/>
      <c r="H151" s="90"/>
      <c r="I151" s="13"/>
      <c r="J151" s="90"/>
      <c r="K151" s="12">
        <f>SUM(K148:K150)</f>
        <v>0</v>
      </c>
    </row>
    <row r="152" spans="1:13" ht="15" thickTop="1" x14ac:dyDescent="0.3">
      <c r="A152" s="20"/>
      <c r="B152" s="23"/>
    </row>
    <row r="153" spans="1:13" x14ac:dyDescent="0.3">
      <c r="A153" s="20"/>
      <c r="B153" s="23"/>
    </row>
    <row r="154" spans="1:13" x14ac:dyDescent="0.3">
      <c r="A154" s="20"/>
      <c r="B154" s="23"/>
      <c r="C154" s="75" t="s">
        <v>3142</v>
      </c>
      <c r="D154" s="76"/>
      <c r="E154" s="77"/>
      <c r="F154" s="77"/>
      <c r="G154" s="76"/>
      <c r="H154" s="76"/>
      <c r="I154" s="62"/>
      <c r="J154" s="76"/>
      <c r="K154" s="9"/>
    </row>
    <row r="155" spans="1:13" ht="5.0999999999999996" customHeight="1" x14ac:dyDescent="0.3">
      <c r="A155" s="20"/>
      <c r="B155" s="23"/>
      <c r="C155" s="78"/>
      <c r="D155" s="79"/>
      <c r="E155" s="80"/>
      <c r="F155" s="80"/>
      <c r="G155" s="79"/>
      <c r="H155" s="79"/>
      <c r="I155" s="63"/>
      <c r="J155" s="79"/>
    </row>
    <row r="156" spans="1:13" x14ac:dyDescent="0.3">
      <c r="A156" s="20"/>
      <c r="B156" s="23" t="s">
        <v>3219</v>
      </c>
      <c r="C156" s="15" t="s">
        <v>3202</v>
      </c>
      <c r="D156" s="3"/>
      <c r="E156" s="25">
        <v>1</v>
      </c>
      <c r="F156" s="24">
        <v>1</v>
      </c>
      <c r="G156" s="5"/>
      <c r="H156" s="5">
        <v>0</v>
      </c>
      <c r="I156" s="64">
        <f t="shared" ref="I156:I167" si="29">+K156</f>
        <v>0</v>
      </c>
      <c r="J156" s="5" t="s">
        <v>3228</v>
      </c>
      <c r="K156" s="11">
        <f t="shared" ref="K156:K167" si="30">E156*F156*H156</f>
        <v>0</v>
      </c>
      <c r="L156">
        <v>2499</v>
      </c>
      <c r="M156" t="s">
        <v>257</v>
      </c>
    </row>
    <row r="157" spans="1:13" x14ac:dyDescent="0.3">
      <c r="A157" s="20"/>
      <c r="B157" s="23" t="s">
        <v>3219</v>
      </c>
      <c r="C157" s="15" t="s">
        <v>3202</v>
      </c>
      <c r="D157" s="3"/>
      <c r="E157" s="25">
        <v>1</v>
      </c>
      <c r="F157" s="24">
        <v>1</v>
      </c>
      <c r="G157" s="5"/>
      <c r="H157" s="5">
        <v>0</v>
      </c>
      <c r="I157" s="64">
        <f t="shared" ref="I157" si="31">+K157</f>
        <v>0</v>
      </c>
      <c r="J157" s="5" t="s">
        <v>3228</v>
      </c>
      <c r="K157" s="11">
        <f t="shared" ref="K157" si="32">E157*F157*H157</f>
        <v>0</v>
      </c>
      <c r="L157">
        <v>2499</v>
      </c>
      <c r="M157" t="s">
        <v>257</v>
      </c>
    </row>
    <row r="158" spans="1:13" x14ac:dyDescent="0.3">
      <c r="A158" s="20"/>
      <c r="B158" s="23" t="s">
        <v>3219</v>
      </c>
      <c r="C158" s="15" t="s">
        <v>3203</v>
      </c>
      <c r="D158" s="3"/>
      <c r="E158" s="25">
        <v>1</v>
      </c>
      <c r="F158" s="24">
        <v>1</v>
      </c>
      <c r="G158" s="5"/>
      <c r="H158" s="5">
        <v>0</v>
      </c>
      <c r="I158" s="64">
        <f t="shared" si="29"/>
        <v>0</v>
      </c>
      <c r="J158" s="5" t="s">
        <v>3228</v>
      </c>
      <c r="K158" s="11">
        <f t="shared" si="30"/>
        <v>0</v>
      </c>
      <c r="L158">
        <v>2499</v>
      </c>
      <c r="M158" t="s">
        <v>257</v>
      </c>
    </row>
    <row r="159" spans="1:13" x14ac:dyDescent="0.3">
      <c r="A159" s="20"/>
      <c r="B159" s="23" t="s">
        <v>3219</v>
      </c>
      <c r="C159" s="15" t="s">
        <v>3245</v>
      </c>
      <c r="D159" s="3"/>
      <c r="E159" s="25">
        <v>1</v>
      </c>
      <c r="F159" s="24">
        <v>1</v>
      </c>
      <c r="G159" s="5"/>
      <c r="H159" s="5">
        <v>0</v>
      </c>
      <c r="I159" s="64">
        <f t="shared" ref="I159" si="33">+K159</f>
        <v>0</v>
      </c>
      <c r="J159" s="5" t="s">
        <v>3228</v>
      </c>
      <c r="K159" s="11">
        <f t="shared" ref="K159" si="34">E159*F159*H159</f>
        <v>0</v>
      </c>
      <c r="L159">
        <v>2499</v>
      </c>
      <c r="M159" t="s">
        <v>257</v>
      </c>
    </row>
    <row r="160" spans="1:13" x14ac:dyDescent="0.3">
      <c r="A160" s="20"/>
      <c r="B160" s="23" t="s">
        <v>3219</v>
      </c>
      <c r="C160" s="15" t="s">
        <v>3246</v>
      </c>
      <c r="D160" s="3"/>
      <c r="E160" s="25">
        <v>1</v>
      </c>
      <c r="F160" s="24">
        <v>1</v>
      </c>
      <c r="G160" s="5"/>
      <c r="H160" s="5">
        <v>0</v>
      </c>
      <c r="I160" s="64">
        <f t="shared" ref="I160" si="35">+K160</f>
        <v>0</v>
      </c>
      <c r="J160" s="5" t="s">
        <v>3228</v>
      </c>
      <c r="K160" s="11">
        <f t="shared" ref="K160" si="36">E160*F160*H160</f>
        <v>0</v>
      </c>
      <c r="L160">
        <v>2499</v>
      </c>
      <c r="M160" t="s">
        <v>257</v>
      </c>
    </row>
    <row r="161" spans="1:13" x14ac:dyDescent="0.3">
      <c r="A161" s="20"/>
      <c r="B161" s="23" t="s">
        <v>3219</v>
      </c>
      <c r="C161" s="15" t="s">
        <v>3204</v>
      </c>
      <c r="D161" s="3"/>
      <c r="E161" s="25">
        <v>1</v>
      </c>
      <c r="F161" s="24">
        <v>1</v>
      </c>
      <c r="G161" s="5"/>
      <c r="H161" s="5">
        <v>0</v>
      </c>
      <c r="I161" s="64">
        <f t="shared" si="29"/>
        <v>0</v>
      </c>
      <c r="J161" s="5" t="s">
        <v>3228</v>
      </c>
      <c r="K161" s="11">
        <f t="shared" si="30"/>
        <v>0</v>
      </c>
      <c r="L161">
        <v>2499</v>
      </c>
      <c r="M161" t="s">
        <v>257</v>
      </c>
    </row>
    <row r="162" spans="1:13" x14ac:dyDescent="0.3">
      <c r="A162" s="20"/>
      <c r="B162" s="23" t="s">
        <v>3219</v>
      </c>
      <c r="C162" s="15" t="s">
        <v>3205</v>
      </c>
      <c r="D162" s="3"/>
      <c r="E162" s="25">
        <v>1</v>
      </c>
      <c r="F162" s="24">
        <v>1</v>
      </c>
      <c r="G162" s="5"/>
      <c r="H162" s="5">
        <v>0</v>
      </c>
      <c r="I162" s="64">
        <f t="shared" si="29"/>
        <v>0</v>
      </c>
      <c r="J162" s="5" t="s">
        <v>3228</v>
      </c>
      <c r="K162" s="11">
        <f t="shared" si="30"/>
        <v>0</v>
      </c>
      <c r="L162">
        <v>2499</v>
      </c>
      <c r="M162" t="s">
        <v>257</v>
      </c>
    </row>
    <row r="163" spans="1:13" x14ac:dyDescent="0.3">
      <c r="A163" s="20"/>
      <c r="B163" s="23" t="s">
        <v>3219</v>
      </c>
      <c r="C163" s="15" t="s">
        <v>3176</v>
      </c>
      <c r="D163" s="3"/>
      <c r="E163" s="25">
        <v>1</v>
      </c>
      <c r="F163" s="24">
        <v>1</v>
      </c>
      <c r="G163" s="5"/>
      <c r="H163" s="5">
        <v>0</v>
      </c>
      <c r="I163" s="64">
        <f t="shared" si="29"/>
        <v>0</v>
      </c>
      <c r="J163" s="5" t="s">
        <v>3228</v>
      </c>
      <c r="K163" s="11">
        <f t="shared" si="30"/>
        <v>0</v>
      </c>
      <c r="L163">
        <v>2499</v>
      </c>
      <c r="M163" t="s">
        <v>257</v>
      </c>
    </row>
    <row r="164" spans="1:13" x14ac:dyDescent="0.3">
      <c r="A164" s="20"/>
      <c r="B164" s="23" t="s">
        <v>3219</v>
      </c>
      <c r="C164" s="15" t="s">
        <v>241</v>
      </c>
      <c r="D164" s="3"/>
      <c r="E164" s="25">
        <v>1</v>
      </c>
      <c r="F164" s="24">
        <v>1</v>
      </c>
      <c r="G164" s="5"/>
      <c r="H164" s="5">
        <v>0</v>
      </c>
      <c r="I164" s="64">
        <f t="shared" si="29"/>
        <v>0</v>
      </c>
      <c r="J164" s="5" t="s">
        <v>3228</v>
      </c>
      <c r="K164" s="11">
        <f t="shared" si="30"/>
        <v>0</v>
      </c>
      <c r="L164">
        <v>2410</v>
      </c>
      <c r="M164" t="s">
        <v>241</v>
      </c>
    </row>
    <row r="165" spans="1:13" x14ac:dyDescent="0.3">
      <c r="A165" s="20"/>
      <c r="B165" s="23" t="s">
        <v>3219</v>
      </c>
      <c r="C165" s="15" t="s">
        <v>243</v>
      </c>
      <c r="D165" s="3"/>
      <c r="E165" s="25">
        <v>1</v>
      </c>
      <c r="F165" s="24">
        <v>1</v>
      </c>
      <c r="G165" s="5"/>
      <c r="H165" s="5">
        <v>0</v>
      </c>
      <c r="I165" s="64">
        <f t="shared" si="29"/>
        <v>0</v>
      </c>
      <c r="J165" s="5" t="s">
        <v>3228</v>
      </c>
      <c r="K165" s="11">
        <f t="shared" si="30"/>
        <v>0</v>
      </c>
      <c r="L165">
        <v>2415</v>
      </c>
      <c r="M165" t="s">
        <v>243</v>
      </c>
    </row>
    <row r="166" spans="1:13" x14ac:dyDescent="0.3">
      <c r="A166" s="20"/>
      <c r="B166" s="23" t="s">
        <v>3219</v>
      </c>
      <c r="C166" s="15" t="s">
        <v>3206</v>
      </c>
      <c r="D166" s="3"/>
      <c r="E166" s="25">
        <v>1</v>
      </c>
      <c r="F166" s="24">
        <v>1</v>
      </c>
      <c r="G166" s="5"/>
      <c r="H166" s="5">
        <v>0</v>
      </c>
      <c r="I166" s="64">
        <f t="shared" si="29"/>
        <v>0</v>
      </c>
      <c r="J166" s="5" t="s">
        <v>3228</v>
      </c>
      <c r="K166" s="11">
        <f t="shared" si="30"/>
        <v>0</v>
      </c>
      <c r="L166">
        <v>2420</v>
      </c>
      <c r="M166" t="s">
        <v>245</v>
      </c>
    </row>
    <row r="167" spans="1:13" x14ac:dyDescent="0.3">
      <c r="A167" s="20"/>
      <c r="B167" s="23" t="s">
        <v>3219</v>
      </c>
      <c r="C167" s="15" t="s">
        <v>3121</v>
      </c>
      <c r="D167" s="3"/>
      <c r="E167" s="25">
        <v>1</v>
      </c>
      <c r="F167" s="24">
        <v>1</v>
      </c>
      <c r="G167" s="5"/>
      <c r="H167" s="5">
        <v>0</v>
      </c>
      <c r="I167" s="64">
        <f t="shared" si="29"/>
        <v>0</v>
      </c>
      <c r="J167" s="5" t="s">
        <v>3228</v>
      </c>
      <c r="K167" s="11">
        <f t="shared" si="30"/>
        <v>0</v>
      </c>
      <c r="L167">
        <v>2499</v>
      </c>
      <c r="M167" t="s">
        <v>257</v>
      </c>
    </row>
    <row r="168" spans="1:13" ht="15" thickBot="1" x14ac:dyDescent="0.35">
      <c r="A168" s="20"/>
      <c r="B168" s="23"/>
      <c r="C168" s="86" t="s">
        <v>3218</v>
      </c>
      <c r="D168" s="87"/>
      <c r="E168" s="88"/>
      <c r="F168" s="89"/>
      <c r="G168" s="90"/>
      <c r="H168" s="90"/>
      <c r="I168" s="13"/>
      <c r="J168" s="90"/>
      <c r="K168" s="12">
        <f>SUM(K156:K167)</f>
        <v>0</v>
      </c>
    </row>
    <row r="169" spans="1:13" s="27" customFormat="1" ht="15" thickTop="1" x14ac:dyDescent="0.3">
      <c r="A169" s="20"/>
      <c r="B169" s="28"/>
      <c r="C169" s="91"/>
      <c r="D169" s="92"/>
      <c r="E169" s="93"/>
      <c r="F169" s="94"/>
      <c r="G169" s="95"/>
      <c r="H169" s="95"/>
      <c r="I169" s="29"/>
      <c r="J169" s="95"/>
      <c r="K169" s="30"/>
      <c r="M169"/>
    </row>
    <row r="170" spans="1:13" s="27" customFormat="1" x14ac:dyDescent="0.3">
      <c r="A170" s="20"/>
      <c r="B170" s="23"/>
      <c r="C170" s="75" t="s">
        <v>3221</v>
      </c>
      <c r="D170" s="76"/>
      <c r="E170" s="77"/>
      <c r="F170" s="77"/>
      <c r="G170" s="76"/>
      <c r="H170" s="76"/>
      <c r="I170" s="62"/>
      <c r="J170" s="76"/>
      <c r="K170" s="9"/>
      <c r="M170"/>
    </row>
    <row r="171" spans="1:13" s="27" customFormat="1" ht="5.25" customHeight="1" x14ac:dyDescent="0.3">
      <c r="A171" s="20"/>
      <c r="B171" s="23"/>
      <c r="C171" s="78"/>
      <c r="D171" s="79"/>
      <c r="E171" s="80"/>
      <c r="F171" s="80"/>
      <c r="G171" s="79"/>
      <c r="H171" s="79"/>
      <c r="I171" s="63"/>
      <c r="J171" s="79"/>
      <c r="K171"/>
      <c r="M171"/>
    </row>
    <row r="172" spans="1:13" s="27" customFormat="1" x14ac:dyDescent="0.3">
      <c r="A172" s="20"/>
      <c r="B172" s="23" t="s">
        <v>3219</v>
      </c>
      <c r="C172" s="15" t="s">
        <v>3230</v>
      </c>
      <c r="D172" s="3"/>
      <c r="E172" s="25">
        <v>1</v>
      </c>
      <c r="F172" s="24">
        <v>1</v>
      </c>
      <c r="G172" s="5"/>
      <c r="H172" s="5">
        <v>0</v>
      </c>
      <c r="I172" s="64">
        <f t="shared" ref="I172:I174" si="37">+K172</f>
        <v>0</v>
      </c>
      <c r="J172" s="5" t="s">
        <v>3228</v>
      </c>
      <c r="K172" s="11">
        <f>E172*F172*H172</f>
        <v>0</v>
      </c>
      <c r="L172" s="27">
        <v>2799</v>
      </c>
      <c r="M172" t="s">
        <v>303</v>
      </c>
    </row>
    <row r="173" spans="1:13" s="27" customFormat="1" x14ac:dyDescent="0.3">
      <c r="A173" s="20"/>
      <c r="B173" s="23" t="s">
        <v>3219</v>
      </c>
      <c r="C173" s="15" t="s">
        <v>3261</v>
      </c>
      <c r="D173" s="3"/>
      <c r="E173" s="25">
        <v>1</v>
      </c>
      <c r="F173" s="24">
        <v>1</v>
      </c>
      <c r="G173" s="5"/>
      <c r="H173" s="5">
        <v>0</v>
      </c>
      <c r="I173" s="64">
        <f t="shared" si="37"/>
        <v>0</v>
      </c>
      <c r="J173" s="5" t="s">
        <v>3228</v>
      </c>
      <c r="K173" s="11">
        <f>E173*F173*H173</f>
        <v>0</v>
      </c>
      <c r="L173" s="27">
        <v>2799</v>
      </c>
      <c r="M173" t="s">
        <v>303</v>
      </c>
    </row>
    <row r="174" spans="1:13" s="27" customFormat="1" x14ac:dyDescent="0.3">
      <c r="A174" s="20"/>
      <c r="B174" s="23" t="s">
        <v>3219</v>
      </c>
      <c r="C174" s="15" t="s">
        <v>3121</v>
      </c>
      <c r="D174" s="3"/>
      <c r="E174" s="25">
        <v>1</v>
      </c>
      <c r="F174" s="24">
        <v>1</v>
      </c>
      <c r="G174" s="5"/>
      <c r="H174" s="5">
        <v>0</v>
      </c>
      <c r="I174" s="64">
        <f t="shared" si="37"/>
        <v>0</v>
      </c>
      <c r="J174" s="5" t="s">
        <v>3228</v>
      </c>
      <c r="K174" s="11">
        <f>E174*F174*H174</f>
        <v>0</v>
      </c>
      <c r="L174" s="27">
        <v>2799</v>
      </c>
      <c r="M174" t="s">
        <v>303</v>
      </c>
    </row>
    <row r="175" spans="1:13" s="27" customFormat="1" ht="15" thickBot="1" x14ac:dyDescent="0.35">
      <c r="A175" s="20"/>
      <c r="B175" s="23"/>
      <c r="C175" s="86" t="s">
        <v>3218</v>
      </c>
      <c r="D175" s="87"/>
      <c r="E175" s="88"/>
      <c r="F175" s="89"/>
      <c r="G175" s="90"/>
      <c r="H175" s="90"/>
      <c r="I175" s="13"/>
      <c r="J175" s="90"/>
      <c r="K175" s="12">
        <f>SUM(K172:K174)</f>
        <v>0</v>
      </c>
      <c r="M175"/>
    </row>
    <row r="176" spans="1:13" ht="15" thickTop="1" x14ac:dyDescent="0.3">
      <c r="A176" s="20"/>
      <c r="B176" s="23"/>
    </row>
    <row r="177" spans="1:13" x14ac:dyDescent="0.3">
      <c r="A177" s="20"/>
      <c r="B177" s="23"/>
    </row>
    <row r="178" spans="1:13" x14ac:dyDescent="0.3">
      <c r="A178" s="20"/>
      <c r="B178" s="23"/>
      <c r="C178" s="75" t="s">
        <v>3207</v>
      </c>
      <c r="D178" s="76"/>
      <c r="E178" s="77"/>
      <c r="F178" s="77"/>
      <c r="G178" s="76"/>
      <c r="H178" s="76"/>
      <c r="I178" s="62"/>
      <c r="J178" s="76"/>
      <c r="K178" s="9"/>
    </row>
    <row r="179" spans="1:13" ht="5.0999999999999996" customHeight="1" x14ac:dyDescent="0.3">
      <c r="A179" s="20"/>
      <c r="B179" s="23"/>
      <c r="C179" s="78"/>
      <c r="D179" s="79"/>
      <c r="E179" s="80"/>
      <c r="F179" s="80"/>
      <c r="G179" s="79"/>
      <c r="H179" s="79"/>
      <c r="I179" s="63"/>
      <c r="J179" s="79"/>
    </row>
    <row r="180" spans="1:13" x14ac:dyDescent="0.3">
      <c r="A180" s="20"/>
      <c r="B180" s="23" t="s">
        <v>3219</v>
      </c>
      <c r="C180" s="15" t="s">
        <v>3208</v>
      </c>
      <c r="D180" s="3"/>
      <c r="E180" s="25">
        <v>1</v>
      </c>
      <c r="F180" s="24">
        <v>1</v>
      </c>
      <c r="G180" s="5"/>
      <c r="H180" s="5">
        <v>0</v>
      </c>
      <c r="I180" s="64">
        <f t="shared" ref="I180:I185" si="38">+K180</f>
        <v>0</v>
      </c>
      <c r="J180" s="5" t="s">
        <v>3228</v>
      </c>
      <c r="K180" s="11">
        <f t="shared" ref="K180:K185" si="39">E180*F180*H180</f>
        <v>0</v>
      </c>
      <c r="L180">
        <v>2101</v>
      </c>
      <c r="M180" t="s">
        <v>129</v>
      </c>
    </row>
    <row r="181" spans="1:13" x14ac:dyDescent="0.3">
      <c r="A181" s="20"/>
      <c r="B181" s="23" t="s">
        <v>3219</v>
      </c>
      <c r="C181" s="15" t="s">
        <v>873</v>
      </c>
      <c r="D181" s="3"/>
      <c r="E181" s="25">
        <v>1</v>
      </c>
      <c r="F181" s="24">
        <v>1</v>
      </c>
      <c r="G181" s="5"/>
      <c r="H181" s="5">
        <v>0</v>
      </c>
      <c r="I181" s="64">
        <f t="shared" si="38"/>
        <v>0</v>
      </c>
      <c r="J181" s="5" t="s">
        <v>3228</v>
      </c>
      <c r="K181" s="11">
        <f t="shared" si="39"/>
        <v>0</v>
      </c>
      <c r="L181">
        <v>2199</v>
      </c>
      <c r="M181" t="s">
        <v>165</v>
      </c>
    </row>
    <row r="182" spans="1:13" x14ac:dyDescent="0.3">
      <c r="A182" s="20"/>
      <c r="B182" s="23" t="s">
        <v>3219</v>
      </c>
      <c r="C182" s="15" t="s">
        <v>3209</v>
      </c>
      <c r="D182" s="3"/>
      <c r="E182" s="25">
        <v>1</v>
      </c>
      <c r="F182" s="24">
        <v>1</v>
      </c>
      <c r="G182" s="5"/>
      <c r="H182" s="5">
        <v>0</v>
      </c>
      <c r="I182" s="64">
        <f t="shared" si="38"/>
        <v>0</v>
      </c>
      <c r="J182" s="5" t="s">
        <v>3228</v>
      </c>
      <c r="K182" s="11">
        <f t="shared" si="39"/>
        <v>0</v>
      </c>
      <c r="L182">
        <v>2199</v>
      </c>
      <c r="M182" t="s">
        <v>165</v>
      </c>
    </row>
    <row r="183" spans="1:13" x14ac:dyDescent="0.3">
      <c r="A183" s="20"/>
      <c r="B183" s="23" t="s">
        <v>3219</v>
      </c>
      <c r="C183" s="15" t="s">
        <v>3210</v>
      </c>
      <c r="D183" s="3"/>
      <c r="E183" s="25">
        <v>1</v>
      </c>
      <c r="F183" s="24">
        <v>1</v>
      </c>
      <c r="G183" s="5"/>
      <c r="H183" s="5">
        <v>0</v>
      </c>
      <c r="I183" s="64">
        <f t="shared" si="38"/>
        <v>0</v>
      </c>
      <c r="J183" s="5" t="s">
        <v>3228</v>
      </c>
      <c r="K183" s="11">
        <f t="shared" si="39"/>
        <v>0</v>
      </c>
      <c r="L183">
        <v>2199</v>
      </c>
      <c r="M183" t="s">
        <v>165</v>
      </c>
    </row>
    <row r="184" spans="1:13" x14ac:dyDescent="0.3">
      <c r="A184" s="20"/>
      <c r="B184" s="23" t="s">
        <v>3219</v>
      </c>
      <c r="C184" s="15" t="s">
        <v>3211</v>
      </c>
      <c r="D184" s="3"/>
      <c r="E184" s="25">
        <v>1</v>
      </c>
      <c r="F184" s="24">
        <v>1</v>
      </c>
      <c r="G184" s="5"/>
      <c r="H184" s="5">
        <v>0</v>
      </c>
      <c r="I184" s="64">
        <f t="shared" si="38"/>
        <v>0</v>
      </c>
      <c r="J184" s="5" t="s">
        <v>3228</v>
      </c>
      <c r="K184" s="11">
        <f t="shared" si="39"/>
        <v>0</v>
      </c>
      <c r="L184">
        <v>2199</v>
      </c>
      <c r="M184" t="s">
        <v>165</v>
      </c>
    </row>
    <row r="185" spans="1:13" x14ac:dyDescent="0.3">
      <c r="A185" s="20"/>
      <c r="B185" s="23" t="s">
        <v>3219</v>
      </c>
      <c r="C185" s="15" t="s">
        <v>3121</v>
      </c>
      <c r="D185" s="3"/>
      <c r="E185" s="25">
        <v>1</v>
      </c>
      <c r="F185" s="24">
        <v>1</v>
      </c>
      <c r="G185" s="5"/>
      <c r="H185" s="5">
        <v>0</v>
      </c>
      <c r="I185" s="64">
        <f t="shared" si="38"/>
        <v>0</v>
      </c>
      <c r="J185" s="5" t="s">
        <v>3228</v>
      </c>
      <c r="K185" s="11">
        <f t="shared" si="39"/>
        <v>0</v>
      </c>
      <c r="L185">
        <v>2199</v>
      </c>
      <c r="M185" t="s">
        <v>165</v>
      </c>
    </row>
    <row r="186" spans="1:13" ht="15" thickBot="1" x14ac:dyDescent="0.35">
      <c r="A186" s="20"/>
      <c r="B186" s="23"/>
      <c r="C186" s="86" t="s">
        <v>3218</v>
      </c>
      <c r="D186" s="87"/>
      <c r="E186" s="88"/>
      <c r="F186" s="89"/>
      <c r="G186" s="90"/>
      <c r="H186" s="90"/>
      <c r="I186" s="13"/>
      <c r="J186" s="90"/>
      <c r="K186" s="12">
        <f>SUM(K180:K185)</f>
        <v>0</v>
      </c>
    </row>
    <row r="187" spans="1:13" ht="15" thickTop="1" x14ac:dyDescent="0.3">
      <c r="A187" s="20"/>
      <c r="B187" s="23"/>
    </row>
    <row r="188" spans="1:13" x14ac:dyDescent="0.3">
      <c r="A188" s="20"/>
      <c r="B188" s="23"/>
    </row>
    <row r="189" spans="1:13" x14ac:dyDescent="0.3">
      <c r="A189" s="20"/>
      <c r="B189" s="23"/>
      <c r="C189" s="75" t="s">
        <v>3212</v>
      </c>
      <c r="D189" s="76"/>
      <c r="E189" s="77"/>
      <c r="F189" s="77"/>
      <c r="G189" s="76"/>
      <c r="H189" s="76"/>
      <c r="I189" s="62"/>
      <c r="J189" s="76"/>
      <c r="K189" s="9"/>
    </row>
    <row r="190" spans="1:13" ht="5.0999999999999996" customHeight="1" x14ac:dyDescent="0.3">
      <c r="A190" s="20"/>
      <c r="B190" s="23"/>
      <c r="C190" s="78"/>
      <c r="D190" s="79"/>
      <c r="E190" s="80"/>
      <c r="F190" s="80"/>
      <c r="G190" s="79"/>
      <c r="H190" s="79"/>
      <c r="I190" s="63"/>
      <c r="J190" s="79"/>
    </row>
    <row r="191" spans="1:13" x14ac:dyDescent="0.3">
      <c r="A191" s="20"/>
      <c r="B191" s="23" t="s">
        <v>3219</v>
      </c>
      <c r="C191" s="15" t="s">
        <v>3213</v>
      </c>
      <c r="D191" s="3"/>
      <c r="E191" s="25">
        <v>1</v>
      </c>
      <c r="F191" s="24">
        <v>1</v>
      </c>
      <c r="G191" s="5"/>
      <c r="H191" s="5">
        <v>0</v>
      </c>
      <c r="I191" s="64">
        <f>E191*F191*H191</f>
        <v>0</v>
      </c>
      <c r="J191" s="36">
        <v>0</v>
      </c>
      <c r="K191" s="11">
        <f>I191*(1+J191)</f>
        <v>0</v>
      </c>
      <c r="L191">
        <v>3599</v>
      </c>
      <c r="M191" t="s">
        <v>526</v>
      </c>
    </row>
    <row r="192" spans="1:13" x14ac:dyDescent="0.3">
      <c r="A192" s="20"/>
      <c r="B192" s="23" t="s">
        <v>3219</v>
      </c>
      <c r="C192" s="15" t="s">
        <v>3214</v>
      </c>
      <c r="D192" s="3"/>
      <c r="E192" s="25">
        <v>1</v>
      </c>
      <c r="F192" s="24">
        <v>1</v>
      </c>
      <c r="G192" s="5"/>
      <c r="H192" s="5">
        <v>0</v>
      </c>
      <c r="I192" s="64">
        <f t="shared" ref="I192:I193" si="40">+K192</f>
        <v>0</v>
      </c>
      <c r="J192" s="5" t="s">
        <v>3228</v>
      </c>
      <c r="K192" s="11">
        <f>E192*F192*H192</f>
        <v>0</v>
      </c>
      <c r="L192">
        <v>3608</v>
      </c>
      <c r="M192" t="s">
        <v>538</v>
      </c>
    </row>
    <row r="193" spans="1:13" x14ac:dyDescent="0.3">
      <c r="A193" s="20"/>
      <c r="B193" s="23" t="s">
        <v>3219</v>
      </c>
      <c r="C193" s="15" t="s">
        <v>3121</v>
      </c>
      <c r="D193" s="3"/>
      <c r="E193" s="25">
        <v>1</v>
      </c>
      <c r="F193" s="24">
        <v>1</v>
      </c>
      <c r="G193" s="5"/>
      <c r="H193" s="5">
        <v>0</v>
      </c>
      <c r="I193" s="64">
        <f t="shared" si="40"/>
        <v>0</v>
      </c>
      <c r="J193" s="5" t="s">
        <v>3228</v>
      </c>
      <c r="K193" s="11">
        <f>E193*F193*H193</f>
        <v>0</v>
      </c>
      <c r="L193">
        <v>3599</v>
      </c>
      <c r="M193" t="s">
        <v>526</v>
      </c>
    </row>
    <row r="194" spans="1:13" ht="15" thickBot="1" x14ac:dyDescent="0.35">
      <c r="A194" s="20"/>
      <c r="B194" s="23"/>
      <c r="C194" s="86" t="s">
        <v>3218</v>
      </c>
      <c r="D194" s="87"/>
      <c r="E194" s="88"/>
      <c r="F194" s="89"/>
      <c r="G194" s="90"/>
      <c r="H194" s="90"/>
      <c r="I194" s="13"/>
      <c r="J194" s="90"/>
      <c r="K194" s="12">
        <f>SUM(K191:K193)</f>
        <v>0</v>
      </c>
    </row>
    <row r="195" spans="1:13" ht="5.0999999999999996" customHeight="1" thickTop="1" x14ac:dyDescent="0.3">
      <c r="A195" s="20"/>
      <c r="B195" s="23"/>
    </row>
    <row r="196" spans="1:13" ht="5.0999999999999996" customHeight="1" x14ac:dyDescent="0.3">
      <c r="A196" s="20"/>
      <c r="B196" s="23"/>
    </row>
    <row r="197" spans="1:13" ht="15" thickBot="1" x14ac:dyDescent="0.35">
      <c r="A197" s="20"/>
      <c r="B197" s="23"/>
      <c r="C197" s="96" t="s">
        <v>3216</v>
      </c>
      <c r="D197" s="96"/>
      <c r="E197" s="97"/>
      <c r="F197" s="97"/>
      <c r="G197" s="96"/>
      <c r="H197" s="96"/>
      <c r="I197" s="69"/>
      <c r="J197" s="96"/>
      <c r="K197" s="21">
        <f>K107+K114+K121+K131+K143+K151+K168+K186+K194+K175</f>
        <v>0</v>
      </c>
    </row>
    <row r="198" spans="1:13" ht="15" thickTop="1" x14ac:dyDescent="0.3">
      <c r="B198" s="23"/>
    </row>
    <row r="199" spans="1:13" x14ac:dyDescent="0.3">
      <c r="B199" s="23"/>
    </row>
    <row r="200" spans="1:13" x14ac:dyDescent="0.3">
      <c r="B200" s="23"/>
      <c r="C200" s="75" t="s">
        <v>3145</v>
      </c>
      <c r="D200" s="76"/>
      <c r="E200" s="77"/>
      <c r="F200" s="77"/>
      <c r="G200" s="76"/>
      <c r="H200" s="76"/>
      <c r="I200" s="62"/>
      <c r="J200" s="76"/>
      <c r="K200" s="9"/>
    </row>
    <row r="201" spans="1:13" ht="5.0999999999999996" customHeight="1" x14ac:dyDescent="0.3">
      <c r="B201" s="23"/>
      <c r="C201" s="78"/>
      <c r="D201" s="79"/>
      <c r="E201" s="80"/>
      <c r="F201" s="80"/>
      <c r="G201" s="79"/>
      <c r="H201" s="79"/>
      <c r="I201" s="63"/>
      <c r="J201" s="79"/>
    </row>
    <row r="202" spans="1:13" x14ac:dyDescent="0.3">
      <c r="B202" s="23" t="s">
        <v>3219</v>
      </c>
      <c r="C202" s="15" t="s">
        <v>3220</v>
      </c>
      <c r="D202" s="3"/>
      <c r="E202" s="26">
        <v>0</v>
      </c>
      <c r="F202" s="24">
        <v>1</v>
      </c>
      <c r="G202" s="5"/>
      <c r="H202" s="5">
        <f>K91+K197</f>
        <v>0</v>
      </c>
      <c r="I202" s="64">
        <f t="shared" ref="I202:I203" si="41">+K202</f>
        <v>0</v>
      </c>
      <c r="J202" s="5" t="s">
        <v>3228</v>
      </c>
      <c r="K202" s="11">
        <f>E202*F202*H202</f>
        <v>0</v>
      </c>
      <c r="L202">
        <v>4705</v>
      </c>
      <c r="M202" t="s">
        <v>891</v>
      </c>
    </row>
    <row r="203" spans="1:13" x14ac:dyDescent="0.3">
      <c r="B203" s="23" t="s">
        <v>3219</v>
      </c>
      <c r="C203" s="15" t="s">
        <v>3215</v>
      </c>
      <c r="D203" s="3"/>
      <c r="E203" s="26">
        <v>0</v>
      </c>
      <c r="F203" s="24">
        <v>1</v>
      </c>
      <c r="G203" s="5"/>
      <c r="H203" s="5">
        <f>K91+K197+K202</f>
        <v>0</v>
      </c>
      <c r="I203" s="64">
        <f t="shared" si="41"/>
        <v>0</v>
      </c>
      <c r="J203" s="5" t="s">
        <v>3228</v>
      </c>
      <c r="K203" s="11">
        <f>E203*F203*H203</f>
        <v>0</v>
      </c>
      <c r="L203">
        <v>2115</v>
      </c>
      <c r="M203" t="s">
        <v>139</v>
      </c>
    </row>
    <row r="204" spans="1:13" ht="15" thickBot="1" x14ac:dyDescent="0.35">
      <c r="B204" s="23"/>
      <c r="C204" s="86" t="s">
        <v>3218</v>
      </c>
      <c r="D204" s="87"/>
      <c r="E204" s="88"/>
      <c r="F204" s="89"/>
      <c r="G204" s="90"/>
      <c r="H204" s="90"/>
      <c r="I204" s="13"/>
      <c r="J204" s="90"/>
      <c r="K204" s="12">
        <f>SUM(K202:K203)</f>
        <v>0</v>
      </c>
    </row>
    <row r="205" spans="1:13" ht="5.0999999999999996" customHeight="1" thickTop="1" x14ac:dyDescent="0.3">
      <c r="B205" s="23"/>
    </row>
    <row r="206" spans="1:13" ht="5.0999999999999996" customHeight="1" x14ac:dyDescent="0.3">
      <c r="B206" s="23"/>
    </row>
    <row r="207" spans="1:13" x14ac:dyDescent="0.3">
      <c r="B207" s="23"/>
    </row>
    <row r="208" spans="1:13" ht="15" thickBot="1" x14ac:dyDescent="0.35">
      <c r="B208" s="23"/>
      <c r="C208" s="98" t="s">
        <v>3217</v>
      </c>
      <c r="D208" s="98"/>
      <c r="E208" s="99"/>
      <c r="F208" s="99"/>
      <c r="G208" s="98"/>
      <c r="H208" s="98"/>
      <c r="I208" s="70"/>
      <c r="J208" s="98"/>
      <c r="K208" s="22">
        <f>K91+K197+K204</f>
        <v>0</v>
      </c>
    </row>
    <row r="209" spans="3:13" ht="15" thickTop="1" x14ac:dyDescent="0.3"/>
    <row r="210" spans="3:13" x14ac:dyDescent="0.3">
      <c r="C210" s="100" t="s">
        <v>3238</v>
      </c>
      <c r="D210" s="101"/>
      <c r="E210" s="102"/>
      <c r="F210" s="103"/>
      <c r="G210" s="104"/>
      <c r="H210" s="104"/>
      <c r="I210" s="41"/>
      <c r="J210" s="104"/>
      <c r="K210" s="42">
        <v>0</v>
      </c>
      <c r="L210" t="s">
        <v>98</v>
      </c>
      <c r="M210" t="s">
        <v>99</v>
      </c>
    </row>
    <row r="212" spans="3:13" ht="15" thickBot="1" x14ac:dyDescent="0.35">
      <c r="C212" s="98" t="s">
        <v>3240</v>
      </c>
      <c r="D212" s="98"/>
      <c r="E212" s="99"/>
      <c r="F212" s="99"/>
      <c r="G212" s="98"/>
      <c r="H212" s="98"/>
      <c r="I212" s="70"/>
      <c r="J212" s="98"/>
      <c r="K212" s="22">
        <f>+K208+K210</f>
        <v>0</v>
      </c>
    </row>
    <row r="213" spans="3:13" ht="15" thickTop="1" x14ac:dyDescent="0.3"/>
  </sheetData>
  <sheetProtection sheet="1" objects="1" scenarios="1" formatColumns="0" insertRows="0" deleteRows="0"/>
  <protectedRanges>
    <protectedRange sqref="D2:M213" name="Område1"/>
  </protectedRanges>
  <dataValidations count="2">
    <dataValidation type="list" allowBlank="1" showInputMessage="1" showErrorMessage="1" sqref="C18:C22 C28:C40 C46:C51 C57:C60 C66:C75 C81:C87 C6:C12" xr:uid="{00000000-0002-0000-0100-000000000000}">
      <formula1>rJobkategorier</formula1>
    </dataValidation>
    <dataValidation type="list" allowBlank="1" showInputMessage="1" showErrorMessage="1" sqref="G18:G22 G66:G75 G28:G40 G57:G60 G46:G51 G81:G87 G172:G174 G112:G113 G119:G120 G126:G130 G97:G106 G148:G150 G136:G142 G180:G185 G191:G193 G202:G203 G156:G167 G6:G12" xr:uid="{00000000-0002-0000-0100-000001000000}">
      <formula1>rEnheder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F61"/>
  <sheetViews>
    <sheetView showGridLines="0" workbookViewId="0">
      <selection activeCell="A20" sqref="A20"/>
    </sheetView>
  </sheetViews>
  <sheetFormatPr defaultRowHeight="14.4" x14ac:dyDescent="0.3"/>
  <sheetData>
    <row r="1" spans="1:6" ht="34.799999999999997" x14ac:dyDescent="0.3">
      <c r="A1" s="47" t="s">
        <v>3262</v>
      </c>
      <c r="B1" s="48"/>
      <c r="C1" s="48"/>
      <c r="D1" s="48"/>
      <c r="E1" s="48"/>
      <c r="F1" s="48"/>
    </row>
    <row r="2" spans="1:6" ht="34.799999999999997" x14ac:dyDescent="0.3">
      <c r="A2" s="47"/>
      <c r="B2" s="48"/>
      <c r="C2" s="48"/>
      <c r="D2" s="48"/>
      <c r="E2" s="48"/>
      <c r="F2" s="48"/>
    </row>
    <row r="3" spans="1:6" ht="34.799999999999997" x14ac:dyDescent="0.3">
      <c r="A3" s="47"/>
      <c r="B3" s="48"/>
      <c r="C3" s="48"/>
      <c r="D3" s="48"/>
      <c r="E3" s="48"/>
      <c r="F3" s="48"/>
    </row>
    <row r="4" spans="1:6" ht="18.600000000000001" x14ac:dyDescent="0.3">
      <c r="A4" s="49" t="s">
        <v>3263</v>
      </c>
      <c r="B4" s="48"/>
      <c r="C4" s="48"/>
      <c r="D4" s="48"/>
      <c r="E4" s="48"/>
      <c r="F4" s="48"/>
    </row>
    <row r="5" spans="1:6" x14ac:dyDescent="0.3">
      <c r="A5" s="50" t="s">
        <v>3274</v>
      </c>
      <c r="B5" s="48"/>
      <c r="C5" s="48"/>
      <c r="D5" s="48"/>
      <c r="E5" s="48"/>
      <c r="F5" s="48"/>
    </row>
    <row r="6" spans="1:6" x14ac:dyDescent="0.3">
      <c r="A6" s="50"/>
      <c r="B6" s="48"/>
      <c r="C6" s="48"/>
      <c r="D6" s="48"/>
      <c r="E6" s="48"/>
      <c r="F6" s="48"/>
    </row>
    <row r="7" spans="1:6" x14ac:dyDescent="0.3">
      <c r="A7" s="51" t="s">
        <v>3275</v>
      </c>
      <c r="B7" s="48"/>
      <c r="C7" s="48"/>
      <c r="D7" s="48"/>
      <c r="E7" s="48"/>
      <c r="F7" s="48"/>
    </row>
    <row r="8" spans="1:6" x14ac:dyDescent="0.3">
      <c r="A8" s="48"/>
      <c r="B8" s="48"/>
      <c r="C8" s="48"/>
      <c r="D8" s="48"/>
      <c r="E8" s="48"/>
      <c r="F8" s="48"/>
    </row>
    <row r="9" spans="1:6" x14ac:dyDescent="0.3">
      <c r="A9" s="51" t="s">
        <v>3276</v>
      </c>
      <c r="B9" s="48"/>
      <c r="C9" s="48"/>
      <c r="D9" s="48"/>
      <c r="E9" s="48"/>
      <c r="F9" s="48"/>
    </row>
    <row r="10" spans="1:6" x14ac:dyDescent="0.3">
      <c r="A10" s="51"/>
      <c r="B10" s="48"/>
      <c r="C10" s="48"/>
      <c r="D10" s="48"/>
      <c r="E10" s="48"/>
      <c r="F10" s="48"/>
    </row>
    <row r="11" spans="1:6" x14ac:dyDescent="0.3">
      <c r="A11" s="51"/>
      <c r="B11" s="48"/>
      <c r="C11" s="48"/>
      <c r="D11" s="48"/>
      <c r="E11" s="48"/>
      <c r="F11" s="48"/>
    </row>
    <row r="12" spans="1:6" x14ac:dyDescent="0.3">
      <c r="A12" s="51"/>
      <c r="B12" s="48"/>
      <c r="C12" s="48"/>
      <c r="D12" s="48"/>
      <c r="E12" s="48"/>
      <c r="F12" s="48"/>
    </row>
    <row r="13" spans="1:6" x14ac:dyDescent="0.3">
      <c r="A13" s="51"/>
      <c r="B13" s="48"/>
      <c r="C13" s="48"/>
      <c r="D13" s="48"/>
      <c r="E13" s="48"/>
      <c r="F13" s="48"/>
    </row>
    <row r="14" spans="1:6" x14ac:dyDescent="0.3">
      <c r="A14" s="51"/>
      <c r="B14" s="48"/>
      <c r="C14" s="48"/>
      <c r="D14" s="48"/>
      <c r="E14" s="48"/>
      <c r="F14" s="48"/>
    </row>
    <row r="15" spans="1:6" x14ac:dyDescent="0.3">
      <c r="A15" s="51"/>
      <c r="B15" s="48"/>
      <c r="C15" s="48"/>
      <c r="D15" s="48"/>
      <c r="E15" s="48"/>
      <c r="F15" s="48"/>
    </row>
    <row r="16" spans="1:6" x14ac:dyDescent="0.3">
      <c r="A16" s="51"/>
      <c r="B16" s="48"/>
      <c r="C16" s="48"/>
      <c r="D16" s="48"/>
      <c r="E16" s="48"/>
      <c r="F16" s="48"/>
    </row>
    <row r="17" spans="1:6" x14ac:dyDescent="0.3">
      <c r="A17" s="51"/>
      <c r="B17" s="48"/>
      <c r="C17" s="48"/>
      <c r="D17" s="48"/>
      <c r="E17" s="48"/>
      <c r="F17" s="48"/>
    </row>
    <row r="18" spans="1:6" x14ac:dyDescent="0.3">
      <c r="A18" s="51"/>
      <c r="B18" s="48"/>
      <c r="C18" s="48"/>
      <c r="D18" s="48"/>
      <c r="E18" s="48"/>
      <c r="F18" s="48"/>
    </row>
    <row r="19" spans="1:6" x14ac:dyDescent="0.3">
      <c r="A19" s="48"/>
      <c r="B19" s="48"/>
      <c r="C19" s="48"/>
      <c r="D19" s="48"/>
      <c r="E19" s="48"/>
      <c r="F19" s="48"/>
    </row>
    <row r="20" spans="1:6" x14ac:dyDescent="0.3">
      <c r="A20" s="50" t="s">
        <v>3277</v>
      </c>
      <c r="B20" s="48"/>
      <c r="C20" s="48"/>
      <c r="D20" s="48"/>
      <c r="E20" s="48"/>
      <c r="F20" s="48"/>
    </row>
    <row r="21" spans="1:6" x14ac:dyDescent="0.3">
      <c r="A21" s="48"/>
      <c r="B21" s="48"/>
      <c r="C21" s="48"/>
      <c r="D21" s="48"/>
      <c r="E21" s="48"/>
      <c r="F21" s="48"/>
    </row>
    <row r="22" spans="1:6" x14ac:dyDescent="0.3">
      <c r="A22" s="52" t="s">
        <v>3264</v>
      </c>
      <c r="B22" s="48"/>
      <c r="C22" s="48"/>
      <c r="D22" s="48"/>
      <c r="E22" s="48"/>
      <c r="F22" s="48"/>
    </row>
    <row r="23" spans="1:6" x14ac:dyDescent="0.3">
      <c r="A23" s="53" t="s">
        <v>3278</v>
      </c>
      <c r="B23" s="48"/>
      <c r="C23" s="48"/>
      <c r="D23" s="48"/>
      <c r="E23" s="48"/>
      <c r="F23" s="48"/>
    </row>
    <row r="24" spans="1:6" x14ac:dyDescent="0.3">
      <c r="A24" s="53" t="s">
        <v>3279</v>
      </c>
      <c r="B24" s="48"/>
      <c r="C24" s="48"/>
      <c r="D24" s="48"/>
      <c r="E24" s="48"/>
      <c r="F24" s="48"/>
    </row>
    <row r="25" spans="1:6" x14ac:dyDescent="0.3">
      <c r="A25" s="53" t="s">
        <v>3280</v>
      </c>
      <c r="B25" s="48"/>
      <c r="C25" s="48"/>
      <c r="D25" s="48"/>
      <c r="E25" s="48"/>
      <c r="F25" s="48"/>
    </row>
    <row r="26" spans="1:6" x14ac:dyDescent="0.3">
      <c r="A26" s="53" t="s">
        <v>3281</v>
      </c>
      <c r="B26" s="48"/>
      <c r="C26" s="48"/>
      <c r="D26" s="48"/>
      <c r="E26" s="48"/>
      <c r="F26" s="48"/>
    </row>
    <row r="27" spans="1:6" x14ac:dyDescent="0.3">
      <c r="A27" s="53" t="s">
        <v>3282</v>
      </c>
      <c r="B27" s="48"/>
      <c r="C27" s="48"/>
      <c r="D27" s="48"/>
      <c r="E27" s="48"/>
      <c r="F27" s="48"/>
    </row>
    <row r="28" spans="1:6" x14ac:dyDescent="0.3">
      <c r="A28" s="53" t="s">
        <v>3283</v>
      </c>
      <c r="B28" s="48"/>
      <c r="C28" s="48"/>
      <c r="D28" s="48"/>
      <c r="E28" s="48"/>
      <c r="F28" s="48"/>
    </row>
    <row r="29" spans="1:6" x14ac:dyDescent="0.3">
      <c r="A29" s="53" t="s">
        <v>3284</v>
      </c>
      <c r="B29" s="48"/>
      <c r="C29" s="48"/>
      <c r="D29" s="48"/>
      <c r="E29" s="48"/>
      <c r="F29" s="48"/>
    </row>
    <row r="30" spans="1:6" x14ac:dyDescent="0.3">
      <c r="A30" s="53" t="s">
        <v>3285</v>
      </c>
      <c r="B30" s="48"/>
      <c r="C30" s="48"/>
      <c r="D30" s="48"/>
      <c r="E30" s="48"/>
      <c r="F30" s="48"/>
    </row>
    <row r="31" spans="1:6" x14ac:dyDescent="0.3">
      <c r="A31" s="53" t="s">
        <v>3286</v>
      </c>
      <c r="B31" s="48"/>
      <c r="C31" s="48"/>
      <c r="D31" s="48"/>
      <c r="E31" s="48"/>
      <c r="F31" s="48"/>
    </row>
    <row r="32" spans="1:6" x14ac:dyDescent="0.3">
      <c r="A32" s="51"/>
      <c r="B32" s="48"/>
      <c r="C32" s="48"/>
      <c r="D32" s="48"/>
      <c r="E32" s="48"/>
      <c r="F32" s="48"/>
    </row>
    <row r="33" spans="1:6" x14ac:dyDescent="0.3">
      <c r="A33" s="52" t="s">
        <v>3265</v>
      </c>
      <c r="B33" s="48"/>
      <c r="C33" s="48"/>
      <c r="D33" s="48"/>
      <c r="E33" s="48"/>
      <c r="F33" s="48"/>
    </row>
    <row r="34" spans="1:6" x14ac:dyDescent="0.3">
      <c r="A34" s="54" t="s">
        <v>3287</v>
      </c>
      <c r="B34" s="48"/>
      <c r="C34" s="48"/>
      <c r="D34" s="48"/>
      <c r="E34" s="48"/>
      <c r="F34" s="48"/>
    </row>
    <row r="35" spans="1:6" x14ac:dyDescent="0.3">
      <c r="A35" s="54" t="s">
        <v>3288</v>
      </c>
      <c r="B35" s="48"/>
      <c r="C35" s="48"/>
      <c r="D35" s="48"/>
      <c r="E35" s="48"/>
      <c r="F35" s="48"/>
    </row>
    <row r="36" spans="1:6" x14ac:dyDescent="0.3">
      <c r="A36" s="54"/>
      <c r="B36" s="48"/>
      <c r="C36" s="48"/>
      <c r="D36" s="48"/>
      <c r="E36" s="48"/>
      <c r="F36" s="48"/>
    </row>
    <row r="37" spans="1:6" x14ac:dyDescent="0.3">
      <c r="A37" s="52" t="s">
        <v>3266</v>
      </c>
      <c r="B37" s="48"/>
      <c r="C37" s="48"/>
      <c r="D37" s="48"/>
      <c r="E37" s="48"/>
      <c r="F37" s="48"/>
    </row>
    <row r="38" spans="1:6" x14ac:dyDescent="0.3">
      <c r="A38" s="54" t="s">
        <v>3289</v>
      </c>
      <c r="B38" s="48"/>
      <c r="C38" s="48"/>
      <c r="D38" s="48"/>
      <c r="E38" s="48"/>
      <c r="F38" s="48"/>
    </row>
    <row r="39" spans="1:6" x14ac:dyDescent="0.3">
      <c r="A39" s="54"/>
      <c r="B39" s="48"/>
      <c r="C39" s="48"/>
      <c r="D39" s="48"/>
      <c r="E39" s="48"/>
      <c r="F39" s="48"/>
    </row>
    <row r="40" spans="1:6" x14ac:dyDescent="0.3">
      <c r="A40" s="54"/>
      <c r="B40" s="48"/>
      <c r="C40" s="48"/>
      <c r="D40" s="48"/>
      <c r="E40" s="48"/>
      <c r="F40" s="48"/>
    </row>
    <row r="41" spans="1:6" x14ac:dyDescent="0.3">
      <c r="A41" s="50" t="s">
        <v>3290</v>
      </c>
      <c r="B41" s="48"/>
      <c r="C41" s="48"/>
      <c r="D41" s="48"/>
      <c r="E41" s="48"/>
      <c r="F41" s="48"/>
    </row>
    <row r="42" spans="1:6" x14ac:dyDescent="0.3">
      <c r="A42" s="54" t="s">
        <v>3291</v>
      </c>
      <c r="B42" s="48"/>
      <c r="C42" s="48"/>
      <c r="D42" s="48"/>
      <c r="E42" s="48"/>
      <c r="F42" s="48"/>
    </row>
    <row r="43" spans="1:6" x14ac:dyDescent="0.3">
      <c r="A43" s="54" t="s">
        <v>3267</v>
      </c>
      <c r="B43" s="48"/>
      <c r="C43" s="48"/>
      <c r="D43" s="48"/>
      <c r="E43" s="48"/>
      <c r="F43" s="48"/>
    </row>
    <row r="44" spans="1:6" x14ac:dyDescent="0.3">
      <c r="A44" s="54" t="s">
        <v>3292</v>
      </c>
      <c r="B44" s="48"/>
      <c r="C44" s="48"/>
      <c r="D44" s="48"/>
      <c r="E44" s="48"/>
      <c r="F44" s="48"/>
    </row>
    <row r="45" spans="1:6" x14ac:dyDescent="0.3">
      <c r="A45" s="54" t="s">
        <v>3293</v>
      </c>
      <c r="B45" s="48"/>
      <c r="C45" s="48"/>
      <c r="D45" s="48"/>
      <c r="E45" s="48"/>
      <c r="F45" s="48"/>
    </row>
    <row r="46" spans="1:6" x14ac:dyDescent="0.3">
      <c r="A46" s="54" t="s">
        <v>3268</v>
      </c>
      <c r="B46" s="48"/>
      <c r="C46" s="48"/>
      <c r="D46" s="48"/>
      <c r="E46" s="48"/>
      <c r="F46" s="48"/>
    </row>
    <row r="47" spans="1:6" x14ac:dyDescent="0.3">
      <c r="A47" s="54" t="s">
        <v>3294</v>
      </c>
      <c r="B47" s="48"/>
      <c r="C47" s="48"/>
      <c r="D47" s="48"/>
      <c r="E47" s="48"/>
      <c r="F47" s="48"/>
    </row>
    <row r="48" spans="1:6" x14ac:dyDescent="0.3">
      <c r="A48" s="54" t="s">
        <v>3269</v>
      </c>
      <c r="B48" s="48"/>
      <c r="C48" s="48"/>
      <c r="D48" s="48"/>
      <c r="E48" s="48"/>
      <c r="F48" s="48"/>
    </row>
    <row r="49" spans="1:6" x14ac:dyDescent="0.3">
      <c r="A49" s="54" t="s">
        <v>3295</v>
      </c>
      <c r="B49" s="48"/>
      <c r="C49" s="48"/>
      <c r="D49" s="48"/>
      <c r="E49" s="48"/>
      <c r="F49" s="48"/>
    </row>
    <row r="50" spans="1:6" x14ac:dyDescent="0.3">
      <c r="A50" s="54" t="s">
        <v>3270</v>
      </c>
      <c r="B50" s="48"/>
      <c r="C50" s="48"/>
      <c r="D50" s="48"/>
      <c r="E50" s="48"/>
      <c r="F50" s="48"/>
    </row>
    <row r="51" spans="1:6" x14ac:dyDescent="0.3">
      <c r="A51" s="54" t="s">
        <v>3296</v>
      </c>
      <c r="B51" s="48"/>
      <c r="C51" s="48"/>
      <c r="D51" s="48"/>
      <c r="E51" s="48"/>
      <c r="F51" s="48"/>
    </row>
    <row r="52" spans="1:6" x14ac:dyDescent="0.3">
      <c r="A52" s="54"/>
      <c r="B52" s="48"/>
      <c r="C52" s="48"/>
      <c r="D52" s="48"/>
      <c r="E52" s="48"/>
      <c r="F52" s="48"/>
    </row>
    <row r="53" spans="1:6" x14ac:dyDescent="0.3">
      <c r="A53" s="54"/>
      <c r="B53" s="48"/>
      <c r="C53" s="48"/>
      <c r="D53" s="48"/>
      <c r="E53" s="48"/>
      <c r="F53" s="48"/>
    </row>
    <row r="54" spans="1:6" x14ac:dyDescent="0.3">
      <c r="A54" s="50" t="s">
        <v>3297</v>
      </c>
      <c r="B54" s="48"/>
      <c r="C54" s="48"/>
      <c r="D54" s="48"/>
      <c r="E54" s="48"/>
      <c r="F54" s="48"/>
    </row>
    <row r="55" spans="1:6" x14ac:dyDescent="0.3">
      <c r="A55" s="54" t="s">
        <v>3271</v>
      </c>
      <c r="B55" s="48"/>
      <c r="C55" s="48"/>
      <c r="D55" s="48"/>
      <c r="E55" s="48"/>
      <c r="F55" s="48"/>
    </row>
    <row r="56" spans="1:6" x14ac:dyDescent="0.3">
      <c r="A56" s="48"/>
      <c r="B56" s="48"/>
      <c r="C56" s="48"/>
      <c r="D56" s="48"/>
      <c r="E56" s="48"/>
      <c r="F56" s="48"/>
    </row>
    <row r="57" spans="1:6" x14ac:dyDescent="0.3">
      <c r="A57" s="48"/>
      <c r="B57" s="48"/>
      <c r="C57" s="48"/>
      <c r="D57" s="48"/>
      <c r="E57" s="48"/>
      <c r="F57" s="48"/>
    </row>
    <row r="58" spans="1:6" x14ac:dyDescent="0.3">
      <c r="A58" s="48"/>
      <c r="B58" s="48"/>
      <c r="C58" s="48"/>
      <c r="D58" s="48"/>
      <c r="E58" s="48"/>
      <c r="F58" s="48"/>
    </row>
    <row r="59" spans="1:6" x14ac:dyDescent="0.3">
      <c r="A59" s="48"/>
      <c r="B59" s="55" t="s">
        <v>3272</v>
      </c>
      <c r="C59" s="48"/>
      <c r="D59" s="48"/>
      <c r="E59" s="48"/>
      <c r="F59" s="48"/>
    </row>
    <row r="60" spans="1:6" x14ac:dyDescent="0.3">
      <c r="A60" s="48"/>
      <c r="B60" s="56" t="s">
        <v>3273</v>
      </c>
      <c r="C60" s="48"/>
      <c r="D60" s="48"/>
      <c r="E60" s="48"/>
      <c r="F60" s="48"/>
    </row>
    <row r="61" spans="1:6" x14ac:dyDescent="0.3">
      <c r="A61" s="48"/>
      <c r="B61" s="48"/>
      <c r="C61" s="48"/>
      <c r="D61" s="48"/>
      <c r="E61" s="48"/>
      <c r="F61" s="48"/>
    </row>
  </sheetData>
  <hyperlinks>
    <hyperlink ref="B60" r:id="rId1" display="mailto:drbudget@dr.dk" xr:uid="{00000000-0004-0000-0200-000000000000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>
    <tabColor theme="1"/>
  </sheetPr>
  <dimension ref="A1:U828"/>
  <sheetViews>
    <sheetView topLeftCell="J1" workbookViewId="0">
      <selection activeCell="U7" sqref="U7"/>
    </sheetView>
  </sheetViews>
  <sheetFormatPr defaultRowHeight="14.4" x14ac:dyDescent="0.3"/>
  <cols>
    <col min="1" max="1" width="18.33203125" customWidth="1"/>
    <col min="2" max="2" width="31.44140625" bestFit="1" customWidth="1"/>
    <col min="3" max="3" width="26.88671875" bestFit="1" customWidth="1"/>
    <col min="5" max="5" width="10.88671875" bestFit="1" customWidth="1"/>
    <col min="6" max="6" width="37" bestFit="1" customWidth="1"/>
    <col min="7" max="7" width="18.88671875" bestFit="1" customWidth="1"/>
    <col min="9" max="9" width="31.109375" bestFit="1" customWidth="1"/>
    <col min="10" max="10" width="12.44140625" bestFit="1" customWidth="1"/>
    <col min="11" max="11" width="11" bestFit="1" customWidth="1"/>
    <col min="12" max="12" width="11" customWidth="1"/>
    <col min="13" max="13" width="21.5546875" bestFit="1" customWidth="1"/>
    <col min="14" max="14" width="9.109375" customWidth="1"/>
    <col min="15" max="15" width="16.5546875" bestFit="1" customWidth="1"/>
    <col min="16" max="16" width="22.5546875" bestFit="1" customWidth="1"/>
    <col min="17" max="17" width="15.44140625" customWidth="1"/>
    <col min="18" max="18" width="17.33203125" customWidth="1"/>
    <col min="19" max="19" width="15.88671875" customWidth="1"/>
    <col min="21" max="21" width="14.5546875" customWidth="1"/>
    <col min="22" max="22" width="13.44140625" customWidth="1"/>
    <col min="23" max="23" width="12" customWidth="1"/>
    <col min="25" max="25" width="10.5546875" customWidth="1"/>
    <col min="27" max="27" width="16.6640625" bestFit="1" customWidth="1"/>
  </cols>
  <sheetData>
    <row r="1" spans="1:21" x14ac:dyDescent="0.3">
      <c r="A1" t="s">
        <v>3</v>
      </c>
      <c r="B1" t="s">
        <v>4</v>
      </c>
      <c r="C1" t="s">
        <v>5</v>
      </c>
      <c r="E1" t="s">
        <v>1766</v>
      </c>
      <c r="F1" t="s">
        <v>1767</v>
      </c>
      <c r="G1" t="s">
        <v>1768</v>
      </c>
      <c r="I1" t="s">
        <v>3158</v>
      </c>
      <c r="J1" t="s">
        <v>3117</v>
      </c>
      <c r="K1" t="s">
        <v>3118</v>
      </c>
      <c r="L1" t="s">
        <v>3159</v>
      </c>
      <c r="M1" t="s">
        <v>3160</v>
      </c>
      <c r="O1" t="s">
        <v>3115</v>
      </c>
      <c r="Q1" t="s">
        <v>3161</v>
      </c>
      <c r="R1" t="s">
        <v>3159</v>
      </c>
      <c r="U1" t="s">
        <v>3248</v>
      </c>
    </row>
    <row r="2" spans="1:21" x14ac:dyDescent="0.3">
      <c r="A2" s="1" t="s">
        <v>6</v>
      </c>
      <c r="B2" t="str">
        <f>TEXT(tblUdgiftstyper[[#This Row],[UDGIFTSTYPE_NR]], "0000") &amp; " " &amp; tblUdgiftstyper[[#This Row],[UDGIFTSTYPE_BESK]]</f>
        <v>0110 Årets licensindtægter</v>
      </c>
      <c r="C2" t="s">
        <v>7</v>
      </c>
      <c r="E2" s="1" t="s">
        <v>1769</v>
      </c>
      <c r="F2" t="s">
        <v>1770</v>
      </c>
      <c r="G2" t="s">
        <v>1771</v>
      </c>
      <c r="I2" t="s">
        <v>787</v>
      </c>
      <c r="J2" t="s">
        <v>3116</v>
      </c>
      <c r="K2" t="s">
        <v>3116</v>
      </c>
      <c r="M2" t="s">
        <v>3257</v>
      </c>
      <c r="O2" t="s">
        <v>1</v>
      </c>
      <c r="Q2" t="s">
        <v>3162</v>
      </c>
      <c r="R2">
        <v>1000</v>
      </c>
      <c r="U2" t="s">
        <v>3249</v>
      </c>
    </row>
    <row r="3" spans="1:21" x14ac:dyDescent="0.3">
      <c r="A3" s="1" t="s">
        <v>8</v>
      </c>
      <c r="B3" t="str">
        <f>TEXT(tblUdgiftstyper[[#This Row],[UDGIFTSTYPE_NR]], "0000") &amp; " " &amp; tblUdgiftstyper[[#This Row],[UDGIFTSTYPE_BESK]]</f>
        <v>0120 Rykkergebyrer licensopk.</v>
      </c>
      <c r="C3" t="s">
        <v>9</v>
      </c>
      <c r="E3" s="1" t="s">
        <v>1772</v>
      </c>
      <c r="F3" t="s">
        <v>1773</v>
      </c>
      <c r="G3" t="s">
        <v>1771</v>
      </c>
      <c r="I3" t="s">
        <v>3256</v>
      </c>
      <c r="J3" t="s">
        <v>3116</v>
      </c>
      <c r="K3" t="s">
        <v>3116</v>
      </c>
      <c r="M3" t="s">
        <v>3258</v>
      </c>
      <c r="O3" t="s">
        <v>836</v>
      </c>
      <c r="U3" t="s">
        <v>2907</v>
      </c>
    </row>
    <row r="4" spans="1:21" x14ac:dyDescent="0.3">
      <c r="A4" s="1" t="s">
        <v>10</v>
      </c>
      <c r="B4" t="str">
        <f>TEXT(tblUdgiftstyper[[#This Row],[UDGIFTSTYPE_NR]], "0000") &amp; " " &amp; tblUdgiftstyper[[#This Row],[UDGIFTSTYPE_BESK]]</f>
        <v>0130 Licensindt tidl afskrevet</v>
      </c>
      <c r="C4" t="s">
        <v>11</v>
      </c>
      <c r="E4" s="1" t="s">
        <v>1774</v>
      </c>
      <c r="F4" t="s">
        <v>1775</v>
      </c>
      <c r="G4" t="s">
        <v>1771</v>
      </c>
      <c r="I4" t="s">
        <v>815</v>
      </c>
      <c r="J4" t="s">
        <v>3116</v>
      </c>
      <c r="K4" t="s">
        <v>3116</v>
      </c>
      <c r="M4" t="s">
        <v>3257</v>
      </c>
      <c r="O4" t="s">
        <v>790</v>
      </c>
      <c r="U4" t="s">
        <v>3254</v>
      </c>
    </row>
    <row r="5" spans="1:21" x14ac:dyDescent="0.3">
      <c r="A5" s="1" t="s">
        <v>12</v>
      </c>
      <c r="B5" t="str">
        <f>TEXT(tblUdgiftstyper[[#This Row],[UDGIFTSTYPE_NR]], "0000") &amp; " " &amp; tblUdgiftstyper[[#This Row],[UDGIFTSTYPE_BESK]]</f>
        <v>0150 Gebyrer SKAT licensopk.</v>
      </c>
      <c r="C5" t="s">
        <v>13</v>
      </c>
      <c r="E5" s="1" t="s">
        <v>1776</v>
      </c>
      <c r="F5" t="s">
        <v>1777</v>
      </c>
      <c r="G5" t="s">
        <v>1771</v>
      </c>
      <c r="I5" t="s">
        <v>862</v>
      </c>
      <c r="J5" t="s">
        <v>3116</v>
      </c>
      <c r="K5" t="s">
        <v>3116</v>
      </c>
      <c r="M5" t="s">
        <v>3257</v>
      </c>
      <c r="U5" t="s">
        <v>3250</v>
      </c>
    </row>
    <row r="6" spans="1:21" x14ac:dyDescent="0.3">
      <c r="A6" s="1" t="s">
        <v>14</v>
      </c>
      <c r="B6" t="str">
        <f>TEXT(tblUdgiftstyper[[#This Row],[UDGIFTSTYPE_NR]], "0000") &amp; " " &amp; tblUdgiftstyper[[#This Row],[UDGIFTSTYPE_BESK]]</f>
        <v>0210 Tab på licensdebitorer</v>
      </c>
      <c r="C6" t="s">
        <v>15</v>
      </c>
      <c r="E6" s="1" t="s">
        <v>1778</v>
      </c>
      <c r="F6" t="s">
        <v>1779</v>
      </c>
      <c r="G6" t="s">
        <v>1771</v>
      </c>
      <c r="I6" t="s">
        <v>809</v>
      </c>
      <c r="J6" t="s">
        <v>3116</v>
      </c>
      <c r="K6" t="s">
        <v>3116</v>
      </c>
      <c r="M6" t="s">
        <v>3257</v>
      </c>
      <c r="O6" t="s">
        <v>3125</v>
      </c>
      <c r="U6" t="s">
        <v>2643</v>
      </c>
    </row>
    <row r="7" spans="1:21" x14ac:dyDescent="0.3">
      <c r="A7" s="1" t="s">
        <v>16</v>
      </c>
      <c r="B7" t="str">
        <f>TEXT(tblUdgiftstyper[[#This Row],[UDGIFTSTYPE_NR]], "0000") &amp; " " &amp; tblUdgiftstyper[[#This Row],[UDGIFTSTYPE_BESK]]</f>
        <v>0220 Hensæt tab licensdeb</v>
      </c>
      <c r="C7" t="s">
        <v>17</v>
      </c>
      <c r="E7" s="1" t="s">
        <v>1780</v>
      </c>
      <c r="F7" t="s">
        <v>1781</v>
      </c>
      <c r="G7" t="s">
        <v>1771</v>
      </c>
      <c r="I7" t="s">
        <v>852</v>
      </c>
      <c r="J7" t="s">
        <v>3116</v>
      </c>
      <c r="K7" t="s">
        <v>3116</v>
      </c>
      <c r="M7" t="s">
        <v>3257</v>
      </c>
      <c r="O7" t="s">
        <v>1765</v>
      </c>
      <c r="U7" t="s">
        <v>3251</v>
      </c>
    </row>
    <row r="8" spans="1:21" x14ac:dyDescent="0.3">
      <c r="A8" s="1" t="s">
        <v>18</v>
      </c>
      <c r="B8" t="str">
        <f>TEXT(tblUdgiftstyper[[#This Row],[UDGIFTSTYPE_NR]], "0000") &amp; " " &amp; tblUdgiftstyper[[#This Row],[UDGIFTSTYPE_BESK]]</f>
        <v>0230 Afskriv på licensdebitor</v>
      </c>
      <c r="C8" t="s">
        <v>19</v>
      </c>
      <c r="E8" s="1" t="s">
        <v>1782</v>
      </c>
      <c r="F8" t="s">
        <v>1783</v>
      </c>
      <c r="G8" t="s">
        <v>1771</v>
      </c>
      <c r="I8" t="s">
        <v>838</v>
      </c>
      <c r="J8" t="s">
        <v>3116</v>
      </c>
      <c r="K8" t="s">
        <v>3116</v>
      </c>
      <c r="M8" t="s">
        <v>3258</v>
      </c>
      <c r="O8" s="4" t="s">
        <v>1764</v>
      </c>
      <c r="U8" t="s">
        <v>3252</v>
      </c>
    </row>
    <row r="9" spans="1:21" x14ac:dyDescent="0.3">
      <c r="A9" s="1" t="s">
        <v>20</v>
      </c>
      <c r="B9" t="str">
        <f>TEXT(tblUdgiftstyper[[#This Row],[UDGIFTSTYPE_NR]], "0000") &amp; " " &amp; tblUdgiftstyper[[#This Row],[UDGIFTSTYPE_BESK]]</f>
        <v>0310 Renteindtægter licendeb</v>
      </c>
      <c r="C9" t="s">
        <v>21</v>
      </c>
      <c r="E9" s="1" t="s">
        <v>1784</v>
      </c>
      <c r="F9" t="s">
        <v>1785</v>
      </c>
      <c r="G9" t="s">
        <v>1771</v>
      </c>
      <c r="I9" t="s">
        <v>881</v>
      </c>
      <c r="J9" t="s">
        <v>3116</v>
      </c>
      <c r="K9" t="s">
        <v>3116</v>
      </c>
      <c r="M9" t="s">
        <v>3257</v>
      </c>
      <c r="U9" t="s">
        <v>3253</v>
      </c>
    </row>
    <row r="10" spans="1:21" x14ac:dyDescent="0.3">
      <c r="A10" s="1" t="s">
        <v>22</v>
      </c>
      <c r="B10" t="str">
        <f>TEXT(tblUdgiftstyper[[#This Row],[UDGIFTSTYPE_NR]], "0000") &amp; " " &amp; tblUdgiftstyper[[#This Row],[UDGIFTSTYPE_BESK]]</f>
        <v>0410 Licens KM medieforlig</v>
      </c>
      <c r="C10" t="s">
        <v>23</v>
      </c>
      <c r="E10" s="1" t="s">
        <v>1786</v>
      </c>
      <c r="F10" t="s">
        <v>1787</v>
      </c>
      <c r="G10" t="s">
        <v>1771</v>
      </c>
      <c r="I10" t="s">
        <v>885</v>
      </c>
      <c r="J10" t="s">
        <v>3116</v>
      </c>
      <c r="K10" t="s">
        <v>3116</v>
      </c>
      <c r="M10" t="s">
        <v>3259</v>
      </c>
      <c r="O10" t="s">
        <v>3126</v>
      </c>
    </row>
    <row r="11" spans="1:21" x14ac:dyDescent="0.3">
      <c r="A11" s="1" t="s">
        <v>24</v>
      </c>
      <c r="B11" t="str">
        <f>TEXT(tblUdgiftstyper[[#This Row],[UDGIFTSTYPE_NR]], "0000") &amp; " " &amp; tblUdgiftstyper[[#This Row],[UDGIFTSTYPE_BESK]]</f>
        <v>0420 Øvr. overførsler til KM</v>
      </c>
      <c r="C11" t="s">
        <v>25</v>
      </c>
      <c r="E11" s="1" t="s">
        <v>1788</v>
      </c>
      <c r="F11" t="s">
        <v>1789</v>
      </c>
      <c r="G11" t="s">
        <v>1771</v>
      </c>
      <c r="I11" t="s">
        <v>855</v>
      </c>
      <c r="J11" t="s">
        <v>3116</v>
      </c>
      <c r="K11" t="s">
        <v>3116</v>
      </c>
      <c r="M11" t="s">
        <v>3257</v>
      </c>
      <c r="O11" t="s">
        <v>0</v>
      </c>
    </row>
    <row r="12" spans="1:21" x14ac:dyDescent="0.3">
      <c r="A12" s="1" t="s">
        <v>26</v>
      </c>
      <c r="B12" t="str">
        <f>TEXT(tblUdgiftstyper[[#This Row],[UDGIFTSTYPE_NR]], "0000") &amp; " " &amp; tblUdgiftstyper[[#This Row],[UDGIFTSTYPE_BESK]]</f>
        <v>0430 Licens Regionalerne</v>
      </c>
      <c r="C12" t="s">
        <v>27</v>
      </c>
      <c r="E12" s="1" t="s">
        <v>1790</v>
      </c>
      <c r="F12" t="s">
        <v>1791</v>
      </c>
      <c r="G12" t="s">
        <v>1771</v>
      </c>
      <c r="I12" t="s">
        <v>806</v>
      </c>
      <c r="J12" t="s">
        <v>3116</v>
      </c>
      <c r="K12" t="s">
        <v>3116</v>
      </c>
      <c r="M12" t="s">
        <v>3258</v>
      </c>
      <c r="O12" t="s">
        <v>2415</v>
      </c>
    </row>
    <row r="13" spans="1:21" x14ac:dyDescent="0.3">
      <c r="A13" s="1" t="s">
        <v>28</v>
      </c>
      <c r="B13" t="str">
        <f>TEXT(tblUdgiftstyper[[#This Row],[UDGIFTSTYPE_NR]], "0000") &amp; " " &amp; tblUdgiftstyper[[#This Row],[UDGIFTSTYPE_BESK]]</f>
        <v>0510 Årets overskyd. licens</v>
      </c>
      <c r="C13" t="s">
        <v>29</v>
      </c>
      <c r="E13" s="1" t="s">
        <v>1792</v>
      </c>
      <c r="F13" t="s">
        <v>1793</v>
      </c>
      <c r="G13" t="s">
        <v>1771</v>
      </c>
      <c r="I13" t="s">
        <v>879</v>
      </c>
      <c r="J13" t="s">
        <v>3116</v>
      </c>
      <c r="K13" t="s">
        <v>3116</v>
      </c>
      <c r="M13" t="s">
        <v>3260</v>
      </c>
      <c r="O13" t="s">
        <v>3127</v>
      </c>
    </row>
    <row r="14" spans="1:21" x14ac:dyDescent="0.3">
      <c r="A14" s="1" t="s">
        <v>30</v>
      </c>
      <c r="B14" t="str">
        <f>TEXT(tblUdgiftstyper[[#This Row],[UDGIFTSTYPE_NR]], "0000") &amp; " " &amp; tblUdgiftstyper[[#This Row],[UDGIFTSTYPE_BESK]]</f>
        <v>0520 Indtf.tidlige års licens</v>
      </c>
      <c r="C14" t="s">
        <v>31</v>
      </c>
      <c r="E14" s="1" t="s">
        <v>1794</v>
      </c>
      <c r="F14" t="s">
        <v>1795</v>
      </c>
      <c r="G14" t="s">
        <v>1771</v>
      </c>
      <c r="I14" t="s">
        <v>856</v>
      </c>
      <c r="J14" t="s">
        <v>3116</v>
      </c>
      <c r="K14" t="s">
        <v>3116</v>
      </c>
      <c r="M14" t="s">
        <v>3257</v>
      </c>
      <c r="O14" t="s">
        <v>2417</v>
      </c>
    </row>
    <row r="15" spans="1:21" x14ac:dyDescent="0.3">
      <c r="A15" s="1" t="s">
        <v>32</v>
      </c>
      <c r="B15" t="str">
        <f>TEXT(tblUdgiftstyper[[#This Row],[UDGIFTSTYPE_NR]], "0000") &amp; " " &amp; tblUdgiftstyper[[#This Row],[UDGIFTSTYPE_BESK]]</f>
        <v>1010 Produktionstilskud</v>
      </c>
      <c r="C15" t="s">
        <v>33</v>
      </c>
      <c r="E15" s="1" t="s">
        <v>1796</v>
      </c>
      <c r="F15" t="s">
        <v>1797</v>
      </c>
      <c r="G15" t="s">
        <v>1771</v>
      </c>
      <c r="I15" t="s">
        <v>797</v>
      </c>
      <c r="J15" t="s">
        <v>3116</v>
      </c>
      <c r="K15" t="s">
        <v>3116</v>
      </c>
      <c r="M15" t="s">
        <v>3257</v>
      </c>
      <c r="O15" t="s">
        <v>3128</v>
      </c>
    </row>
    <row r="16" spans="1:21" x14ac:dyDescent="0.3">
      <c r="A16" s="1" t="s">
        <v>34</v>
      </c>
      <c r="B16" t="str">
        <f>TEXT(tblUdgiftstyper[[#This Row],[UDGIFTSTYPE_NR]], "0000") &amp; " " &amp; tblUdgiftstyper[[#This Row],[UDGIFTSTYPE_BESK]]</f>
        <v>1020 Indtægter fra fonde</v>
      </c>
      <c r="C16" t="s">
        <v>35</v>
      </c>
      <c r="E16" s="1" t="s">
        <v>1798</v>
      </c>
      <c r="F16" t="s">
        <v>1799</v>
      </c>
      <c r="G16" t="s">
        <v>1771</v>
      </c>
      <c r="I16" t="s">
        <v>851</v>
      </c>
      <c r="J16" t="s">
        <v>3116</v>
      </c>
      <c r="K16" t="s">
        <v>3116</v>
      </c>
      <c r="O16" t="s">
        <v>3129</v>
      </c>
    </row>
    <row r="17" spans="1:15" x14ac:dyDescent="0.3">
      <c r="A17" s="1" t="s">
        <v>36</v>
      </c>
      <c r="B17" t="str">
        <f>TEXT(tblUdgiftstyper[[#This Row],[UDGIFTSTYPE_NR]], "0000") &amp; " " &amp; tblUdgiftstyper[[#This Row],[UDGIFTSTYPE_BESK]]</f>
        <v>1030 Bidrag fra medproducenter</v>
      </c>
      <c r="C17" t="s">
        <v>37</v>
      </c>
      <c r="E17" s="1" t="s">
        <v>1800</v>
      </c>
      <c r="F17" t="s">
        <v>1801</v>
      </c>
      <c r="G17" t="s">
        <v>1771</v>
      </c>
      <c r="I17" t="s">
        <v>805</v>
      </c>
      <c r="J17" t="s">
        <v>3116</v>
      </c>
      <c r="K17" t="s">
        <v>3116</v>
      </c>
      <c r="M17" t="s">
        <v>3257</v>
      </c>
    </row>
    <row r="18" spans="1:15" x14ac:dyDescent="0.3">
      <c r="A18" s="1" t="s">
        <v>38</v>
      </c>
      <c r="B18" t="str">
        <f>TEXT(tblUdgiftstyper[[#This Row],[UDGIFTSTYPE_NR]], "0000") &amp; " " &amp; tblUdgiftstyper[[#This Row],[UDGIFTSTYPE_BESK]]</f>
        <v>1110 Salg af programmer</v>
      </c>
      <c r="C18" t="s">
        <v>39</v>
      </c>
      <c r="E18" s="1" t="s">
        <v>1802</v>
      </c>
      <c r="F18" t="s">
        <v>1803</v>
      </c>
      <c r="G18" t="s">
        <v>1771</v>
      </c>
      <c r="I18" t="s">
        <v>825</v>
      </c>
      <c r="J18" t="s">
        <v>3116</v>
      </c>
      <c r="K18" t="s">
        <v>3116</v>
      </c>
      <c r="O18" t="s">
        <v>3154</v>
      </c>
    </row>
    <row r="19" spans="1:15" x14ac:dyDescent="0.3">
      <c r="A19" s="1" t="s">
        <v>40</v>
      </c>
      <c r="B19" t="str">
        <f>TEXT(tblUdgiftstyper[[#This Row],[UDGIFTSTYPE_NR]], "0000") &amp; " " &amp; tblUdgiftstyper[[#This Row],[UDGIFTSTYPE_BESK]]</f>
        <v>1120 Salg af sportsrettigheder</v>
      </c>
      <c r="C19" t="s">
        <v>41</v>
      </c>
      <c r="E19" s="1" t="s">
        <v>1804</v>
      </c>
      <c r="F19" t="s">
        <v>1805</v>
      </c>
      <c r="G19" t="s">
        <v>1771</v>
      </c>
      <c r="I19" t="s">
        <v>819</v>
      </c>
      <c r="J19" t="s">
        <v>3116</v>
      </c>
      <c r="K19" t="s">
        <v>3116</v>
      </c>
      <c r="M19" t="s">
        <v>3257</v>
      </c>
      <c r="O19" t="s">
        <v>3151</v>
      </c>
    </row>
    <row r="20" spans="1:15" x14ac:dyDescent="0.3">
      <c r="A20" s="1" t="s">
        <v>42</v>
      </c>
      <c r="B20" t="str">
        <f>TEXT(tblUdgiftstyper[[#This Row],[UDGIFTSTYPE_NR]], "0000") &amp; " " &amp; tblUdgiftstyper[[#This Row],[UDGIFTSTYPE_BESK]]</f>
        <v>1130 Royaltyindtægter</v>
      </c>
      <c r="C20" t="s">
        <v>43</v>
      </c>
      <c r="E20" s="1" t="s">
        <v>1806</v>
      </c>
      <c r="F20" t="s">
        <v>1807</v>
      </c>
      <c r="G20" t="s">
        <v>1771</v>
      </c>
      <c r="I20" t="s">
        <v>796</v>
      </c>
      <c r="J20" t="s">
        <v>3116</v>
      </c>
      <c r="K20" t="s">
        <v>3116</v>
      </c>
      <c r="M20" t="s">
        <v>3257</v>
      </c>
      <c r="O20" t="s">
        <v>3152</v>
      </c>
    </row>
    <row r="21" spans="1:15" x14ac:dyDescent="0.3">
      <c r="A21" s="1" t="s">
        <v>44</v>
      </c>
      <c r="B21" t="str">
        <f>TEXT(tblUdgiftstyper[[#This Row],[UDGIFTSTYPE_NR]], "0000") &amp; " " &amp; tblUdgiftstyper[[#This Row],[UDGIFTSTYPE_BESK]]</f>
        <v>1140 Sponsorindtægter</v>
      </c>
      <c r="C21" t="s">
        <v>45</v>
      </c>
      <c r="E21" s="1" t="s">
        <v>1808</v>
      </c>
      <c r="F21" t="s">
        <v>1809</v>
      </c>
      <c r="G21" t="s">
        <v>1771</v>
      </c>
      <c r="I21" t="s">
        <v>835</v>
      </c>
      <c r="J21" t="s">
        <v>3116</v>
      </c>
      <c r="K21" t="s">
        <v>3116</v>
      </c>
      <c r="O21" t="s">
        <v>3153</v>
      </c>
    </row>
    <row r="22" spans="1:15" x14ac:dyDescent="0.3">
      <c r="A22" s="1" t="s">
        <v>46</v>
      </c>
      <c r="B22" t="str">
        <f>TEXT(tblUdgiftstyper[[#This Row],[UDGIFTSTYPE_NR]], "0000") &amp; " " &amp; tblUdgiftstyper[[#This Row],[UDGIFTSTYPE_BESK]]</f>
        <v>1210 Indt. kabeldistrution</v>
      </c>
      <c r="C22" t="s">
        <v>47</v>
      </c>
      <c r="E22" s="1" t="s">
        <v>1810</v>
      </c>
      <c r="F22" t="s">
        <v>1811</v>
      </c>
      <c r="G22" t="s">
        <v>1771</v>
      </c>
      <c r="I22" t="s">
        <v>788</v>
      </c>
      <c r="J22">
        <v>461</v>
      </c>
      <c r="K22">
        <v>14863</v>
      </c>
      <c r="M22" t="s">
        <v>3260</v>
      </c>
      <c r="O22" s="4" t="s">
        <v>3155</v>
      </c>
    </row>
    <row r="23" spans="1:15" x14ac:dyDescent="0.3">
      <c r="A23" s="1" t="s">
        <v>48</v>
      </c>
      <c r="B23" t="str">
        <f>TEXT(tblUdgiftstyper[[#This Row],[UDGIFTSTYPE_NR]], "0000") &amp; " " &amp; tblUdgiftstyper[[#This Row],[UDGIFTSTYPE_BESK]]</f>
        <v>1215 Indt. satelitdistribution</v>
      </c>
      <c r="C23" t="s">
        <v>49</v>
      </c>
      <c r="E23" s="1" t="s">
        <v>1812</v>
      </c>
      <c r="F23" t="s">
        <v>1813</v>
      </c>
      <c r="G23" t="s">
        <v>1771</v>
      </c>
      <c r="I23" t="s">
        <v>811</v>
      </c>
      <c r="J23">
        <v>423</v>
      </c>
      <c r="K23">
        <v>14864</v>
      </c>
      <c r="M23" t="s">
        <v>3260</v>
      </c>
      <c r="O23" s="4" t="s">
        <v>3222</v>
      </c>
    </row>
    <row r="24" spans="1:15" x14ac:dyDescent="0.3">
      <c r="A24" s="1" t="s">
        <v>50</v>
      </c>
      <c r="B24" t="str">
        <f>TEXT(tblUdgiftstyper[[#This Row],[UDGIFTSTYPE_NR]], "0000") &amp; " " &amp; tblUdgiftstyper[[#This Row],[UDGIFTSTYPE_BESK]]</f>
        <v>1220 Indt. links og sendenet</v>
      </c>
      <c r="C24" t="s">
        <v>51</v>
      </c>
      <c r="E24" s="1" t="s">
        <v>1814</v>
      </c>
      <c r="F24" t="s">
        <v>1815</v>
      </c>
      <c r="G24" t="s">
        <v>1771</v>
      </c>
      <c r="I24" t="s">
        <v>857</v>
      </c>
      <c r="J24" t="s">
        <v>3116</v>
      </c>
      <c r="K24" t="s">
        <v>3116</v>
      </c>
      <c r="M24" t="s">
        <v>3260</v>
      </c>
    </row>
    <row r="25" spans="1:15" x14ac:dyDescent="0.3">
      <c r="A25" s="1" t="s">
        <v>52</v>
      </c>
      <c r="B25" t="str">
        <f>TEXT(tblUdgiftstyper[[#This Row],[UDGIFTSTYPE_NR]], "0000") &amp; " " &amp; tblUdgiftstyper[[#This Row],[UDGIFTSTYPE_BESK]]</f>
        <v>1230 Salg af linjer</v>
      </c>
      <c r="C25" t="s">
        <v>53</v>
      </c>
      <c r="E25" s="1" t="s">
        <v>1816</v>
      </c>
      <c r="F25" t="s">
        <v>1817</v>
      </c>
      <c r="G25" t="s">
        <v>1771</v>
      </c>
      <c r="I25" t="s">
        <v>831</v>
      </c>
      <c r="J25" t="s">
        <v>3116</v>
      </c>
      <c r="K25" t="s">
        <v>3116</v>
      </c>
      <c r="M25" t="s">
        <v>3257</v>
      </c>
      <c r="O25" t="s">
        <v>3160</v>
      </c>
    </row>
    <row r="26" spans="1:15" x14ac:dyDescent="0.3">
      <c r="A26" s="1" t="s">
        <v>54</v>
      </c>
      <c r="B26" t="str">
        <f>TEXT(tblUdgiftstyper[[#This Row],[UDGIFTSTYPE_NR]], "0000") &amp; " " &amp; tblUdgiftstyper[[#This Row],[UDGIFTSTYPE_BESK]]</f>
        <v>1240 Hostingindtægter</v>
      </c>
      <c r="C26" t="s">
        <v>55</v>
      </c>
      <c r="E26" s="1" t="s">
        <v>1818</v>
      </c>
      <c r="F26" t="s">
        <v>1779</v>
      </c>
      <c r="G26" t="s">
        <v>1771</v>
      </c>
      <c r="I26" t="s">
        <v>812</v>
      </c>
      <c r="J26" t="s">
        <v>3116</v>
      </c>
      <c r="K26" t="s">
        <v>3116</v>
      </c>
      <c r="M26" t="s">
        <v>3257</v>
      </c>
      <c r="O26">
        <v>1</v>
      </c>
    </row>
    <row r="27" spans="1:15" x14ac:dyDescent="0.3">
      <c r="A27" s="1" t="s">
        <v>56</v>
      </c>
      <c r="B27" t="str">
        <f>TEXT(tblUdgiftstyper[[#This Row],[UDGIFTSTYPE_NR]], "0000") &amp; " " &amp; tblUdgiftstyper[[#This Row],[UDGIFTSTYPE_BESK]]</f>
        <v>1310 Udgivelser fra DR-M</v>
      </c>
      <c r="C27" t="s">
        <v>57</v>
      </c>
      <c r="E27" s="1" t="s">
        <v>1819</v>
      </c>
      <c r="F27" t="s">
        <v>1820</v>
      </c>
      <c r="G27" t="s">
        <v>1771</v>
      </c>
      <c r="I27" t="s">
        <v>883</v>
      </c>
      <c r="J27" t="s">
        <v>3116</v>
      </c>
      <c r="K27" t="s">
        <v>3116</v>
      </c>
      <c r="O27">
        <v>2</v>
      </c>
    </row>
    <row r="28" spans="1:15" x14ac:dyDescent="0.3">
      <c r="A28" s="1" t="s">
        <v>58</v>
      </c>
      <c r="B28" t="str">
        <f>TEXT(tblUdgiftstyper[[#This Row],[UDGIFTSTYPE_NR]], "0000") &amp; " " &amp; tblUdgiftstyper[[#This Row],[UDGIFTSTYPE_BESK]]</f>
        <v>1311 Indtægter Netbutik DBK</v>
      </c>
      <c r="C28" t="s">
        <v>59</v>
      </c>
      <c r="E28" s="1" t="s">
        <v>1821</v>
      </c>
      <c r="F28" t="s">
        <v>1822</v>
      </c>
      <c r="G28" t="s">
        <v>1771</v>
      </c>
      <c r="I28" t="s">
        <v>785</v>
      </c>
      <c r="J28" t="s">
        <v>3116</v>
      </c>
      <c r="K28" t="s">
        <v>3116</v>
      </c>
      <c r="O28">
        <v>3</v>
      </c>
    </row>
    <row r="29" spans="1:15" x14ac:dyDescent="0.3">
      <c r="A29" s="1" t="s">
        <v>60</v>
      </c>
      <c r="B29" t="str">
        <f>TEXT(tblUdgiftstyper[[#This Row],[UDGIFTSTYPE_NR]], "0000") &amp; " " &amp; tblUdgiftstyper[[#This Row],[UDGIFTSTYPE_BESK]]</f>
        <v>1312 Bibliotekssalg DR M</v>
      </c>
      <c r="C29" t="s">
        <v>61</v>
      </c>
      <c r="E29" s="1" t="s">
        <v>1823</v>
      </c>
      <c r="F29" t="s">
        <v>1824</v>
      </c>
      <c r="G29" t="s">
        <v>1771</v>
      </c>
      <c r="I29" t="s">
        <v>849</v>
      </c>
      <c r="J29" t="s">
        <v>3116</v>
      </c>
      <c r="K29" t="s">
        <v>3116</v>
      </c>
    </row>
    <row r="30" spans="1:15" x14ac:dyDescent="0.3">
      <c r="A30" s="1" t="s">
        <v>62</v>
      </c>
      <c r="B30" t="str">
        <f>TEXT(tblUdgiftstyper[[#This Row],[UDGIFTSTYPE_NR]], "0000") &amp; " " &amp; tblUdgiftstyper[[#This Row],[UDGIFTSTYPE_BESK]]</f>
        <v>1320 Gevinst salg småanskaf.</v>
      </c>
      <c r="C30" t="s">
        <v>63</v>
      </c>
      <c r="E30" s="1" t="s">
        <v>1825</v>
      </c>
      <c r="F30" t="s">
        <v>1826</v>
      </c>
      <c r="G30" t="s">
        <v>1771</v>
      </c>
      <c r="I30" t="s">
        <v>794</v>
      </c>
      <c r="J30" t="s">
        <v>3116</v>
      </c>
      <c r="K30" t="s">
        <v>3116</v>
      </c>
    </row>
    <row r="31" spans="1:15" x14ac:dyDescent="0.3">
      <c r="A31" s="1" t="s">
        <v>64</v>
      </c>
      <c r="B31" t="str">
        <f>TEXT(tblUdgiftstyper[[#This Row],[UDGIFTSTYPE_NR]], "0000") &amp; " " &amp; tblUdgiftstyper[[#This Row],[UDGIFTSTYPE_BESK]]</f>
        <v>1330 Huslejeindtægter</v>
      </c>
      <c r="C31" t="s">
        <v>65</v>
      </c>
      <c r="E31" s="1" t="s">
        <v>1827</v>
      </c>
      <c r="F31" t="s">
        <v>1828</v>
      </c>
      <c r="G31" t="s">
        <v>1771</v>
      </c>
      <c r="I31" t="s">
        <v>837</v>
      </c>
      <c r="J31" t="s">
        <v>3116</v>
      </c>
      <c r="K31" t="s">
        <v>3116</v>
      </c>
    </row>
    <row r="32" spans="1:15" x14ac:dyDescent="0.3">
      <c r="A32" s="1" t="s">
        <v>66</v>
      </c>
      <c r="B32" t="str">
        <f>TEXT(tblUdgiftstyper[[#This Row],[UDGIFTSTYPE_NR]], "0000") &amp; " " &amp; tblUdgiftstyper[[#This Row],[UDGIFTSTYPE_BESK]]</f>
        <v>1340 Parkeringsindtægter</v>
      </c>
      <c r="C32" t="s">
        <v>67</v>
      </c>
      <c r="E32" s="1" t="s">
        <v>1829</v>
      </c>
      <c r="F32" t="s">
        <v>1830</v>
      </c>
      <c r="G32" t="s">
        <v>1771</v>
      </c>
      <c r="I32" t="s">
        <v>875</v>
      </c>
      <c r="J32" t="s">
        <v>3116</v>
      </c>
      <c r="K32" t="s">
        <v>3116</v>
      </c>
    </row>
    <row r="33" spans="1:13" x14ac:dyDescent="0.3">
      <c r="A33" s="1" t="s">
        <v>68</v>
      </c>
      <c r="B33" t="str">
        <f>TEXT(tblUdgiftstyper[[#This Row],[UDGIFTSTYPE_NR]], "0000") &amp; " " &amp; tblUdgiftstyper[[#This Row],[UDGIFTSTYPE_BESK]]</f>
        <v>1345 Udenlandske momsrefusion</v>
      </c>
      <c r="C33" t="s">
        <v>69</v>
      </c>
      <c r="E33" s="1" t="s">
        <v>1831</v>
      </c>
      <c r="F33" t="s">
        <v>1832</v>
      </c>
      <c r="G33" t="s">
        <v>1771</v>
      </c>
      <c r="I33" t="s">
        <v>866</v>
      </c>
      <c r="J33" t="s">
        <v>3116</v>
      </c>
      <c r="K33" t="s">
        <v>3116</v>
      </c>
      <c r="M33" t="s">
        <v>3260</v>
      </c>
    </row>
    <row r="34" spans="1:13" x14ac:dyDescent="0.3">
      <c r="A34" s="1" t="s">
        <v>70</v>
      </c>
      <c r="B34" t="str">
        <f>TEXT(tblUdgiftstyper[[#This Row],[UDGIFTSTYPE_NR]], "0000") &amp; " " &amp; tblUdgiftstyper[[#This Row],[UDGIFTSTYPE_BESK]]</f>
        <v>1350 Kantinesalg</v>
      </c>
      <c r="C34" t="s">
        <v>71</v>
      </c>
      <c r="E34" s="1" t="s">
        <v>1833</v>
      </c>
      <c r="F34" t="s">
        <v>1834</v>
      </c>
      <c r="G34" t="s">
        <v>1771</v>
      </c>
      <c r="I34" t="s">
        <v>822</v>
      </c>
      <c r="J34" t="s">
        <v>3116</v>
      </c>
      <c r="K34" t="s">
        <v>3116</v>
      </c>
      <c r="M34" t="s">
        <v>3260</v>
      </c>
    </row>
    <row r="35" spans="1:13" x14ac:dyDescent="0.3">
      <c r="A35" s="1" t="s">
        <v>72</v>
      </c>
      <c r="B35" t="str">
        <f>TEXT(tblUdgiftstyper[[#This Row],[UDGIFTSTYPE_NR]], "0000") &amp; " " &amp; tblUdgiftstyper[[#This Row],[UDGIFTSTYPE_BESK]]</f>
        <v>1360 Eksterne facilitetsindt.</v>
      </c>
      <c r="C35" t="s">
        <v>73</v>
      </c>
      <c r="E35" s="1" t="s">
        <v>1835</v>
      </c>
      <c r="F35" t="s">
        <v>1836</v>
      </c>
      <c r="G35" t="s">
        <v>1771</v>
      </c>
      <c r="I35" t="s">
        <v>780</v>
      </c>
      <c r="J35" t="s">
        <v>3116</v>
      </c>
      <c r="K35" t="s">
        <v>3116</v>
      </c>
    </row>
    <row r="36" spans="1:13" x14ac:dyDescent="0.3">
      <c r="A36" s="1" t="s">
        <v>74</v>
      </c>
      <c r="B36" t="str">
        <f>TEXT(tblUdgiftstyper[[#This Row],[UDGIFTSTYPE_NR]], "0000") &amp; " " &amp; tblUdgiftstyper[[#This Row],[UDGIFTSTYPE_BESK]]</f>
        <v>1370 Indtægter pbs gebyr</v>
      </c>
      <c r="C36" t="s">
        <v>75</v>
      </c>
      <c r="E36" s="1" t="s">
        <v>1837</v>
      </c>
      <c r="F36" t="s">
        <v>1838</v>
      </c>
      <c r="G36" t="s">
        <v>1771</v>
      </c>
      <c r="I36" t="s">
        <v>807</v>
      </c>
      <c r="J36" t="s">
        <v>3116</v>
      </c>
      <c r="K36" t="s">
        <v>3116</v>
      </c>
    </row>
    <row r="37" spans="1:13" x14ac:dyDescent="0.3">
      <c r="A37" s="1" t="s">
        <v>76</v>
      </c>
      <c r="B37" t="str">
        <f>TEXT(tblUdgiftstyper[[#This Row],[UDGIFTSTYPE_NR]], "0000") &amp; " " &amp; tblUdgiftstyper[[#This Row],[UDGIFTSTYPE_BESK]]</f>
        <v>1371 Rykkergebyrer licens</v>
      </c>
      <c r="C37" t="s">
        <v>77</v>
      </c>
      <c r="E37" s="1" t="s">
        <v>1839</v>
      </c>
      <c r="F37" t="s">
        <v>1840</v>
      </c>
      <c r="G37" t="s">
        <v>1771</v>
      </c>
      <c r="I37" t="s">
        <v>873</v>
      </c>
      <c r="J37" t="s">
        <v>3116</v>
      </c>
      <c r="K37" t="s">
        <v>3116</v>
      </c>
    </row>
    <row r="38" spans="1:13" x14ac:dyDescent="0.3">
      <c r="A38" s="1" t="s">
        <v>78</v>
      </c>
      <c r="B38" t="str">
        <f>TEXT(tblUdgiftstyper[[#This Row],[UDGIFTSTYPE_NR]], "0000") &amp; " " &amp; tblUdgiftstyper[[#This Row],[UDGIFTSTYPE_BESK]]</f>
        <v>1400 Billetindtægter</v>
      </c>
      <c r="C38" t="s">
        <v>79</v>
      </c>
      <c r="E38" s="1" t="s">
        <v>1841</v>
      </c>
      <c r="F38" t="s">
        <v>1842</v>
      </c>
      <c r="G38" t="s">
        <v>1771</v>
      </c>
      <c r="I38" t="s">
        <v>827</v>
      </c>
      <c r="J38" t="s">
        <v>3116</v>
      </c>
      <c r="K38" t="s">
        <v>3116</v>
      </c>
    </row>
    <row r="39" spans="1:13" x14ac:dyDescent="0.3">
      <c r="A39" s="1" t="s">
        <v>80</v>
      </c>
      <c r="B39" t="str">
        <f>TEXT(tblUdgiftstyper[[#This Row],[UDGIFTSTYPE_NR]], "0000") &amp; " " &amp; tblUdgiftstyper[[#This Row],[UDGIFTSTYPE_BESK]]</f>
        <v>1410 Orkesterindtægter</v>
      </c>
      <c r="C39" t="s">
        <v>81</v>
      </c>
      <c r="E39" s="1" t="s">
        <v>1843</v>
      </c>
      <c r="F39" t="s">
        <v>1844</v>
      </c>
      <c r="G39" t="s">
        <v>1771</v>
      </c>
      <c r="I39" t="s">
        <v>844</v>
      </c>
      <c r="J39" t="s">
        <v>3116</v>
      </c>
      <c r="K39" t="s">
        <v>3116</v>
      </c>
    </row>
    <row r="40" spans="1:13" x14ac:dyDescent="0.3">
      <c r="A40" s="1" t="s">
        <v>82</v>
      </c>
      <c r="B40" t="str">
        <f>TEXT(tblUdgiftstyper[[#This Row],[UDGIFTSTYPE_NR]], "0000") &amp; " " &amp; tblUdgiftstyper[[#This Row],[UDGIFTSTYPE_BESK]]</f>
        <v>1420 Øvr. publikumsindtægter</v>
      </c>
      <c r="C40" t="s">
        <v>83</v>
      </c>
      <c r="E40" s="1" t="s">
        <v>1845</v>
      </c>
      <c r="F40" t="s">
        <v>1783</v>
      </c>
      <c r="G40" t="s">
        <v>1771</v>
      </c>
      <c r="I40" t="s">
        <v>880</v>
      </c>
      <c r="J40" t="s">
        <v>3116</v>
      </c>
      <c r="K40" t="s">
        <v>3116</v>
      </c>
    </row>
    <row r="41" spans="1:13" x14ac:dyDescent="0.3">
      <c r="A41" s="1" t="s">
        <v>84</v>
      </c>
      <c r="B41" t="str">
        <f>TEXT(tblUdgiftstyper[[#This Row],[UDGIFTSTYPE_NR]], "0000") &amp; " " &amp; tblUdgiftstyper[[#This Row],[UDGIFTSTYPE_BESK]]</f>
        <v>1430 Øvrige arrangementer</v>
      </c>
      <c r="C41" t="s">
        <v>85</v>
      </c>
      <c r="E41" s="1" t="s">
        <v>1846</v>
      </c>
      <c r="F41" t="s">
        <v>1847</v>
      </c>
      <c r="G41" t="s">
        <v>1848</v>
      </c>
      <c r="I41" t="s">
        <v>779</v>
      </c>
      <c r="J41" t="s">
        <v>3116</v>
      </c>
      <c r="K41" t="s">
        <v>3116</v>
      </c>
    </row>
    <row r="42" spans="1:13" x14ac:dyDescent="0.3">
      <c r="A42" s="1" t="s">
        <v>86</v>
      </c>
      <c r="B42" t="str">
        <f>TEXT(tblUdgiftstyper[[#This Row],[UDGIFTSTYPE_NR]], "0000") &amp; " " &amp; tblUdgiftstyper[[#This Row],[UDGIFTSTYPE_BESK]]</f>
        <v>1440 Gebyrindt. ved billetsalg</v>
      </c>
      <c r="C42" t="s">
        <v>87</v>
      </c>
      <c r="E42" s="1" t="s">
        <v>1849</v>
      </c>
      <c r="F42" t="s">
        <v>1850</v>
      </c>
      <c r="G42" t="s">
        <v>1848</v>
      </c>
      <c r="I42" t="s">
        <v>834</v>
      </c>
      <c r="J42">
        <v>323</v>
      </c>
      <c r="K42">
        <v>14861</v>
      </c>
    </row>
    <row r="43" spans="1:13" x14ac:dyDescent="0.3">
      <c r="A43" s="1" t="s">
        <v>88</v>
      </c>
      <c r="B43" t="str">
        <f>TEXT(tblUdgiftstyper[[#This Row],[UDGIFTSTYPE_NR]], "0000") &amp; " " &amp; tblUdgiftstyper[[#This Row],[UDGIFTSTYPE_BESK]]</f>
        <v>1450 Indtægter ved barsalg</v>
      </c>
      <c r="C43" t="s">
        <v>89</v>
      </c>
      <c r="E43" s="1" t="s">
        <v>1851</v>
      </c>
      <c r="F43" t="s">
        <v>1852</v>
      </c>
      <c r="G43" t="s">
        <v>1848</v>
      </c>
      <c r="I43" t="s">
        <v>777</v>
      </c>
      <c r="J43">
        <v>370</v>
      </c>
      <c r="K43">
        <v>14861</v>
      </c>
    </row>
    <row r="44" spans="1:13" x14ac:dyDescent="0.3">
      <c r="A44" s="1" t="s">
        <v>90</v>
      </c>
      <c r="B44" t="str">
        <f>TEXT(tblUdgiftstyper[[#This Row],[UDGIFTSTYPE_NR]], "0000") &amp; " " &amp; tblUdgiftstyper[[#This Row],[UDGIFTSTYPE_BESK]]</f>
        <v>1460 Indt. vedr. kontrollører</v>
      </c>
      <c r="C44" t="s">
        <v>91</v>
      </c>
      <c r="E44" s="1" t="s">
        <v>1853</v>
      </c>
      <c r="F44" t="s">
        <v>1854</v>
      </c>
      <c r="G44" t="s">
        <v>1848</v>
      </c>
      <c r="I44" t="s">
        <v>817</v>
      </c>
      <c r="J44" t="s">
        <v>3116</v>
      </c>
      <c r="K44" t="s">
        <v>3116</v>
      </c>
    </row>
    <row r="45" spans="1:13" x14ac:dyDescent="0.3">
      <c r="A45" s="1" t="s">
        <v>92</v>
      </c>
      <c r="B45" t="str">
        <f>TEXT(tblUdgiftstyper[[#This Row],[UDGIFTSTYPE_NR]], "0000") &amp; " " &amp; tblUdgiftstyper[[#This Row],[UDGIFTSTYPE_BESK]]</f>
        <v>1470 Salg af abonnementer</v>
      </c>
      <c r="C45" t="s">
        <v>93</v>
      </c>
      <c r="E45" s="1" t="s">
        <v>1855</v>
      </c>
      <c r="F45" t="s">
        <v>1856</v>
      </c>
      <c r="G45" t="s">
        <v>1848</v>
      </c>
      <c r="I45" t="s">
        <v>860</v>
      </c>
      <c r="J45" t="s">
        <v>3116</v>
      </c>
      <c r="K45" t="s">
        <v>3116</v>
      </c>
      <c r="M45" t="s">
        <v>3260</v>
      </c>
    </row>
    <row r="46" spans="1:13" x14ac:dyDescent="0.3">
      <c r="A46" s="1" t="s">
        <v>94</v>
      </c>
      <c r="B46" t="str">
        <f>TEXT(tblUdgiftstyper[[#This Row],[UDGIFTSTYPE_NR]], "0000") &amp; " " &amp; tblUdgiftstyper[[#This Row],[UDGIFTSTYPE_BESK]]</f>
        <v>1474 Gevinst salg imm. anlæg</v>
      </c>
      <c r="C46" t="s">
        <v>95</v>
      </c>
      <c r="E46" s="1" t="s">
        <v>1857</v>
      </c>
      <c r="F46" t="s">
        <v>1858</v>
      </c>
      <c r="G46" t="s">
        <v>1848</v>
      </c>
      <c r="I46" t="s">
        <v>826</v>
      </c>
      <c r="J46" t="s">
        <v>3116</v>
      </c>
      <c r="K46" t="s">
        <v>3116</v>
      </c>
    </row>
    <row r="47" spans="1:13" x14ac:dyDescent="0.3">
      <c r="A47" s="1" t="s">
        <v>96</v>
      </c>
      <c r="B47" t="str">
        <f>TEXT(tblUdgiftstyper[[#This Row],[UDGIFTSTYPE_NR]], "0000") &amp; " " &amp; tblUdgiftstyper[[#This Row],[UDGIFTSTYPE_BESK]]</f>
        <v>1475 Gevinst salg mat. anlæg</v>
      </c>
      <c r="C47" t="s">
        <v>97</v>
      </c>
      <c r="E47" s="1" t="s">
        <v>1859</v>
      </c>
      <c r="F47" t="s">
        <v>1860</v>
      </c>
      <c r="G47" t="s">
        <v>1848</v>
      </c>
      <c r="I47" t="s">
        <v>868</v>
      </c>
      <c r="J47" t="s">
        <v>3116</v>
      </c>
      <c r="K47" t="s">
        <v>3116</v>
      </c>
    </row>
    <row r="48" spans="1:13" x14ac:dyDescent="0.3">
      <c r="A48" s="1" t="s">
        <v>98</v>
      </c>
      <c r="B48" t="str">
        <f>TEXT(tblUdgiftstyper[[#This Row],[UDGIFTSTYPE_NR]], "0000") &amp; " " &amp; tblUdgiftstyper[[#This Row],[UDGIFTSTYPE_BESK]]</f>
        <v>1510 Andre indtægter diverse</v>
      </c>
      <c r="C48" t="s">
        <v>99</v>
      </c>
      <c r="E48" s="1" t="s">
        <v>1861</v>
      </c>
      <c r="F48" t="s">
        <v>1862</v>
      </c>
      <c r="G48" t="s">
        <v>1848</v>
      </c>
      <c r="I48" t="s">
        <v>863</v>
      </c>
      <c r="J48" t="s">
        <v>3116</v>
      </c>
      <c r="K48" t="s">
        <v>3116</v>
      </c>
      <c r="M48" t="s">
        <v>3257</v>
      </c>
    </row>
    <row r="49" spans="1:13" x14ac:dyDescent="0.3">
      <c r="A49" s="1" t="s">
        <v>100</v>
      </c>
      <c r="B49" t="str">
        <f>TEXT(tblUdgiftstyper[[#This Row],[UDGIFTSTYPE_NR]], "0000") &amp; " " &amp; tblUdgiftstyper[[#This Row],[UDGIFTSTYPE_BESK]]</f>
        <v>1610 Trykkeriindtægter</v>
      </c>
      <c r="C49" t="s">
        <v>101</v>
      </c>
      <c r="E49" s="1" t="s">
        <v>1863</v>
      </c>
      <c r="F49" t="s">
        <v>1864</v>
      </c>
      <c r="G49" t="s">
        <v>1848</v>
      </c>
      <c r="I49" t="s">
        <v>829</v>
      </c>
      <c r="J49" t="s">
        <v>3116</v>
      </c>
      <c r="K49" t="s">
        <v>3116</v>
      </c>
      <c r="M49" t="s">
        <v>3257</v>
      </c>
    </row>
    <row r="50" spans="1:13" x14ac:dyDescent="0.3">
      <c r="A50" s="1" t="s">
        <v>102</v>
      </c>
      <c r="B50" t="str">
        <f>TEXT(tblUdgiftstyper[[#This Row],[UDGIFTSTYPE_NR]], "0000") &amp; " " &amp; tblUdgiftstyper[[#This Row],[UDGIFTSTYPE_BESK]]</f>
        <v>1710 Programhandel intern</v>
      </c>
      <c r="C50" t="s">
        <v>103</v>
      </c>
      <c r="E50" s="1" t="s">
        <v>1865</v>
      </c>
      <c r="F50" t="s">
        <v>1866</v>
      </c>
      <c r="G50" t="s">
        <v>1848</v>
      </c>
      <c r="I50" t="s">
        <v>3124</v>
      </c>
      <c r="M50" t="s">
        <v>3257</v>
      </c>
    </row>
    <row r="51" spans="1:13" x14ac:dyDescent="0.3">
      <c r="A51" s="1" t="s">
        <v>104</v>
      </c>
      <c r="B51" t="str">
        <f>TEXT(tblUdgiftstyper[[#This Row],[UDGIFTSTYPE_NR]], "0000") &amp; " " &amp; tblUdgiftstyper[[#This Row],[UDGIFTSTYPE_BESK]]</f>
        <v>1711 Forventet programhandel</v>
      </c>
      <c r="C51" t="s">
        <v>105</v>
      </c>
      <c r="E51" s="1" t="s">
        <v>1867</v>
      </c>
      <c r="F51" t="s">
        <v>1868</v>
      </c>
      <c r="G51" t="s">
        <v>1848</v>
      </c>
      <c r="I51" t="s">
        <v>871</v>
      </c>
      <c r="J51" t="s">
        <v>3116</v>
      </c>
      <c r="K51" t="s">
        <v>3116</v>
      </c>
      <c r="M51" t="s">
        <v>3257</v>
      </c>
    </row>
    <row r="52" spans="1:13" x14ac:dyDescent="0.3">
      <c r="A52" s="1" t="s">
        <v>106</v>
      </c>
      <c r="B52" t="str">
        <f>TEXT(tblUdgiftstyper[[#This Row],[UDGIFTSTYPE_NR]], "0000") &amp; " " &amp; tblUdgiftstyper[[#This Row],[UDGIFTSTYPE_BESK]]</f>
        <v>1720 Basismidler</v>
      </c>
      <c r="C52" t="s">
        <v>107</v>
      </c>
      <c r="E52" s="1" t="s">
        <v>1869</v>
      </c>
      <c r="F52" t="s">
        <v>1870</v>
      </c>
      <c r="G52" t="s">
        <v>1848</v>
      </c>
      <c r="I52" t="s">
        <v>882</v>
      </c>
      <c r="J52">
        <v>373</v>
      </c>
      <c r="K52">
        <v>14871</v>
      </c>
      <c r="M52" t="s">
        <v>3257</v>
      </c>
    </row>
    <row r="53" spans="1:13" x14ac:dyDescent="0.3">
      <c r="A53" s="1" t="s">
        <v>108</v>
      </c>
      <c r="B53" t="str">
        <f>TEXT(tblUdgiftstyper[[#This Row],[UDGIFTSTYPE_NR]], "0000") &amp; " " &amp; tblUdgiftstyper[[#This Row],[UDGIFTSTYPE_BESK]]</f>
        <v>1730 Bevillingsindtægter</v>
      </c>
      <c r="C53" t="s">
        <v>109</v>
      </c>
      <c r="E53" s="1" t="s">
        <v>1871</v>
      </c>
      <c r="F53" t="s">
        <v>1872</v>
      </c>
      <c r="G53" t="s">
        <v>1848</v>
      </c>
      <c r="I53" t="s">
        <v>870</v>
      </c>
      <c r="J53" t="s">
        <v>3116</v>
      </c>
      <c r="K53" t="s">
        <v>3116</v>
      </c>
      <c r="M53" t="s">
        <v>3257</v>
      </c>
    </row>
    <row r="54" spans="1:13" x14ac:dyDescent="0.3">
      <c r="A54" s="1" t="s">
        <v>110</v>
      </c>
      <c r="B54" t="str">
        <f>TEXT(tblUdgiftstyper[[#This Row],[UDGIFTSTYPE_NR]], "0000") &amp; " " &amp; tblUdgiftstyper[[#This Row],[UDGIFTSTYPE_BESK]]</f>
        <v>1740 Opsparing</v>
      </c>
      <c r="C54" t="s">
        <v>111</v>
      </c>
      <c r="E54" s="1" t="s">
        <v>1873</v>
      </c>
      <c r="F54" t="s">
        <v>1874</v>
      </c>
      <c r="G54" t="s">
        <v>1848</v>
      </c>
      <c r="I54" t="s">
        <v>845</v>
      </c>
      <c r="J54" t="s">
        <v>3116</v>
      </c>
      <c r="K54" t="s">
        <v>3116</v>
      </c>
      <c r="M54" t="s">
        <v>3257</v>
      </c>
    </row>
    <row r="55" spans="1:13" x14ac:dyDescent="0.3">
      <c r="A55" s="1" t="s">
        <v>112</v>
      </c>
      <c r="B55" t="str">
        <f>TEXT(tblUdgiftstyper[[#This Row],[UDGIFTSTYPE_NR]], "0000") &amp; " " &amp; tblUdgiftstyper[[#This Row],[UDGIFTSTYPE_BESK]]</f>
        <v>1750 Andre indtægter intern</v>
      </c>
      <c r="C55" t="s">
        <v>113</v>
      </c>
      <c r="E55" s="1" t="s">
        <v>1875</v>
      </c>
      <c r="F55" t="s">
        <v>1872</v>
      </c>
      <c r="G55" t="s">
        <v>1848</v>
      </c>
      <c r="I55" t="s">
        <v>832</v>
      </c>
      <c r="J55">
        <v>353</v>
      </c>
      <c r="K55">
        <v>14866</v>
      </c>
    </row>
    <row r="56" spans="1:13" x14ac:dyDescent="0.3">
      <c r="A56" s="1" t="s">
        <v>114</v>
      </c>
      <c r="B56" t="str">
        <f>TEXT(tblUdgiftstyper[[#This Row],[UDGIFTSTYPE_NR]], "0000") &amp; " " &amp; tblUdgiftstyper[[#This Row],[UDGIFTSTYPE_BESK]]</f>
        <v>1760 Forventede indtægter</v>
      </c>
      <c r="C56" t="s">
        <v>115</v>
      </c>
      <c r="E56" s="1" t="s">
        <v>1876</v>
      </c>
      <c r="F56" t="s">
        <v>1874</v>
      </c>
      <c r="G56" t="s">
        <v>1848</v>
      </c>
      <c r="I56" t="s">
        <v>814</v>
      </c>
      <c r="J56" t="s">
        <v>3116</v>
      </c>
      <c r="K56" t="s">
        <v>3116</v>
      </c>
    </row>
    <row r="57" spans="1:13" x14ac:dyDescent="0.3">
      <c r="A57" s="1" t="s">
        <v>116</v>
      </c>
      <c r="B57" t="str">
        <f>TEXT(tblUdgiftstyper[[#This Row],[UDGIFTSTYPE_NR]], "0000") &amp; " " &amp; tblUdgiftstyper[[#This Row],[UDGIFTSTYPE_BESK]]</f>
        <v>1810 Produktionsydelser indt.</v>
      </c>
      <c r="C57" t="s">
        <v>117</v>
      </c>
      <c r="E57" s="1" t="s">
        <v>1877</v>
      </c>
      <c r="F57" t="s">
        <v>1878</v>
      </c>
      <c r="G57" t="s">
        <v>1848</v>
      </c>
      <c r="I57" t="s">
        <v>861</v>
      </c>
      <c r="J57" t="s">
        <v>3116</v>
      </c>
      <c r="K57" t="s">
        <v>3116</v>
      </c>
    </row>
    <row r="58" spans="1:13" x14ac:dyDescent="0.3">
      <c r="A58" s="1" t="s">
        <v>118</v>
      </c>
      <c r="B58" t="str">
        <f>TEXT(tblUdgiftstyper[[#This Row],[UDGIFTSTYPE_NR]], "0000") &amp; " " &amp; tblUdgiftstyper[[#This Row],[UDGIFTSTYPE_BESK]]</f>
        <v>1820 Mandtimeindtægter</v>
      </c>
      <c r="C58" t="s">
        <v>119</v>
      </c>
      <c r="E58" s="1" t="s">
        <v>1879</v>
      </c>
      <c r="F58" t="s">
        <v>1880</v>
      </c>
      <c r="G58" t="s">
        <v>1848</v>
      </c>
      <c r="I58" t="s">
        <v>820</v>
      </c>
      <c r="J58">
        <v>414</v>
      </c>
      <c r="K58">
        <v>14880</v>
      </c>
    </row>
    <row r="59" spans="1:13" x14ac:dyDescent="0.3">
      <c r="A59" s="1" t="s">
        <v>120</v>
      </c>
      <c r="B59" t="str">
        <f>TEXT(tblUdgiftstyper[[#This Row],[UDGIFTSTYPE_NR]], "0000") &amp; " " &amp; tblUdgiftstyper[[#This Row],[UDGIFTSTYPE_BESK]]</f>
        <v>1823 Overhead indt. afr. tim.</v>
      </c>
      <c r="C59" t="s">
        <v>121</v>
      </c>
      <c r="E59" s="1" t="s">
        <v>1881</v>
      </c>
      <c r="F59" t="s">
        <v>1882</v>
      </c>
      <c r="G59" t="s">
        <v>1848</v>
      </c>
      <c r="I59" t="s">
        <v>781</v>
      </c>
      <c r="J59" t="s">
        <v>3116</v>
      </c>
      <c r="K59" t="s">
        <v>3116</v>
      </c>
      <c r="M59" t="s">
        <v>3260</v>
      </c>
    </row>
    <row r="60" spans="1:13" x14ac:dyDescent="0.3">
      <c r="A60" s="1" t="s">
        <v>122</v>
      </c>
      <c r="B60" t="str">
        <f>TEXT(tblUdgiftstyper[[#This Row],[UDGIFTSTYPE_NR]], "0000") &amp; " " &amp; tblUdgiftstyper[[#This Row],[UDGIFTSTYPE_BESK]]</f>
        <v>1830 Materialeindtægter</v>
      </c>
      <c r="C60" t="s">
        <v>123</v>
      </c>
      <c r="E60" s="1" t="s">
        <v>1883</v>
      </c>
      <c r="F60" t="s">
        <v>1884</v>
      </c>
      <c r="G60" t="s">
        <v>1848</v>
      </c>
      <c r="I60" t="s">
        <v>799</v>
      </c>
      <c r="J60" t="s">
        <v>3116</v>
      </c>
      <c r="K60" t="s">
        <v>3116</v>
      </c>
    </row>
    <row r="61" spans="1:13" x14ac:dyDescent="0.3">
      <c r="A61" s="1" t="s">
        <v>124</v>
      </c>
      <c r="B61" t="str">
        <f>TEXT(tblUdgiftstyper[[#This Row],[UDGIFTSTYPE_NR]], "0000") &amp; " " &amp; tblUdgiftstyper[[#This Row],[UDGIFTSTYPE_BESK]]</f>
        <v>1840 Facilitetsindtægter</v>
      </c>
      <c r="C61" t="s">
        <v>125</v>
      </c>
      <c r="E61" s="1" t="s">
        <v>1885</v>
      </c>
      <c r="F61" t="s">
        <v>1886</v>
      </c>
      <c r="G61" t="s">
        <v>1848</v>
      </c>
      <c r="I61" t="s">
        <v>813</v>
      </c>
      <c r="J61" t="s">
        <v>3116</v>
      </c>
      <c r="K61" t="s">
        <v>3116</v>
      </c>
    </row>
    <row r="62" spans="1:13" x14ac:dyDescent="0.3">
      <c r="A62" s="1" t="s">
        <v>126</v>
      </c>
      <c r="B62" t="str">
        <f>TEXT(tblUdgiftstyper[[#This Row],[UDGIFTSTYPE_NR]], "0000") &amp; " " &amp; tblUdgiftstyper[[#This Row],[UDGIFTSTYPE_BESK]]</f>
        <v>1850 Freelanceindtægter</v>
      </c>
      <c r="C62" t="s">
        <v>127</v>
      </c>
      <c r="E62" s="1" t="s">
        <v>1887</v>
      </c>
      <c r="F62" t="s">
        <v>1888</v>
      </c>
      <c r="G62" t="s">
        <v>1848</v>
      </c>
      <c r="I62" t="s">
        <v>864</v>
      </c>
      <c r="J62">
        <v>418</v>
      </c>
      <c r="K62">
        <v>14871</v>
      </c>
    </row>
    <row r="63" spans="1:13" x14ac:dyDescent="0.3">
      <c r="A63" s="1" t="s">
        <v>128</v>
      </c>
      <c r="B63" t="str">
        <f>TEXT(tblUdgiftstyper[[#This Row],[UDGIFTSTYPE_NR]], "0000") &amp; " " &amp; tblUdgiftstyper[[#This Row],[UDGIFTSTYPE_BESK]]</f>
        <v>2101 Køb, leje af program DK</v>
      </c>
      <c r="C63" t="s">
        <v>129</v>
      </c>
      <c r="E63" s="1" t="s">
        <v>1889</v>
      </c>
      <c r="F63" t="s">
        <v>1890</v>
      </c>
      <c r="G63" t="s">
        <v>1848</v>
      </c>
      <c r="I63" t="s">
        <v>802</v>
      </c>
      <c r="J63" t="s">
        <v>3116</v>
      </c>
      <c r="K63" t="s">
        <v>3116</v>
      </c>
    </row>
    <row r="64" spans="1:13" x14ac:dyDescent="0.3">
      <c r="A64" s="1" t="s">
        <v>130</v>
      </c>
      <c r="B64" t="str">
        <f>TEXT(tblUdgiftstyper[[#This Row],[UDGIFTSTYPE_NR]], "0000") &amp; " " &amp; tblUdgiftstyper[[#This Row],[UDGIFTSTYPE_BESK]]</f>
        <v>2102 Køb, leje af program UDL</v>
      </c>
      <c r="C64" t="s">
        <v>131</v>
      </c>
      <c r="E64" s="1" t="s">
        <v>1891</v>
      </c>
      <c r="F64" t="s">
        <v>1892</v>
      </c>
      <c r="G64" t="s">
        <v>1848</v>
      </c>
      <c r="I64" t="s">
        <v>869</v>
      </c>
      <c r="J64">
        <v>322</v>
      </c>
      <c r="K64">
        <v>14900</v>
      </c>
    </row>
    <row r="65" spans="1:13" x14ac:dyDescent="0.3">
      <c r="A65" s="1" t="s">
        <v>132</v>
      </c>
      <c r="B65" t="str">
        <f>TEXT(tblUdgiftstyper[[#This Row],[UDGIFTSTYPE_NR]], "0000") &amp; " " &amp; tblUdgiftstyper[[#This Row],[UDGIFTSTYPE_BESK]]</f>
        <v>2105 Køb musikproduktion DK</v>
      </c>
      <c r="C65" t="s">
        <v>133</v>
      </c>
      <c r="E65" s="1" t="s">
        <v>1893</v>
      </c>
      <c r="F65" t="s">
        <v>1894</v>
      </c>
      <c r="G65" t="s">
        <v>1848</v>
      </c>
      <c r="I65" t="s">
        <v>798</v>
      </c>
      <c r="J65">
        <v>250</v>
      </c>
      <c r="K65">
        <v>14900</v>
      </c>
    </row>
    <row r="66" spans="1:13" x14ac:dyDescent="0.3">
      <c r="A66" s="1" t="s">
        <v>134</v>
      </c>
      <c r="B66" t="str">
        <f>TEXT(tblUdgiftstyper[[#This Row],[UDGIFTSTYPE_NR]], "0000") &amp; " " &amp; tblUdgiftstyper[[#This Row],[UDGIFTSTYPE_BESK]]</f>
        <v>2106 Køb musikproduktion UDL</v>
      </c>
      <c r="C66" t="s">
        <v>135</v>
      </c>
      <c r="E66" s="1" t="s">
        <v>1895</v>
      </c>
      <c r="F66" t="s">
        <v>1896</v>
      </c>
      <c r="G66" t="s">
        <v>1848</v>
      </c>
      <c r="I66" t="s">
        <v>843</v>
      </c>
      <c r="J66">
        <v>363</v>
      </c>
      <c r="K66">
        <v>14881</v>
      </c>
    </row>
    <row r="67" spans="1:13" x14ac:dyDescent="0.3">
      <c r="A67" s="1" t="s">
        <v>136</v>
      </c>
      <c r="B67" t="str">
        <f>TEXT(tblUdgiftstyper[[#This Row],[UDGIFTSTYPE_NR]], "0000") &amp; " " &amp; tblUdgiftstyper[[#This Row],[UDGIFTSTYPE_BESK]]</f>
        <v>2110 Bidrag ifm transmissioner</v>
      </c>
      <c r="C67" t="s">
        <v>137</v>
      </c>
      <c r="E67" s="1" t="s">
        <v>1897</v>
      </c>
      <c r="F67" t="s">
        <v>1898</v>
      </c>
      <c r="G67" t="s">
        <v>1848</v>
      </c>
      <c r="I67" t="s">
        <v>790</v>
      </c>
      <c r="J67">
        <v>468</v>
      </c>
      <c r="K67">
        <v>14881</v>
      </c>
    </row>
    <row r="68" spans="1:13" x14ac:dyDescent="0.3">
      <c r="A68" s="1" t="s">
        <v>138</v>
      </c>
      <c r="B68" t="str">
        <f>TEXT(tblUdgiftstyper[[#This Row],[UDGIFTSTYPE_NR]], "0000") &amp; " " &amp; tblUdgiftstyper[[#This Row],[UDGIFTSTYPE_BESK]]</f>
        <v>2115 Rettigheder</v>
      </c>
      <c r="C68" t="s">
        <v>139</v>
      </c>
      <c r="E68" s="1" t="s">
        <v>1899</v>
      </c>
      <c r="F68" t="s">
        <v>1900</v>
      </c>
      <c r="G68" t="s">
        <v>1848</v>
      </c>
      <c r="I68" t="s">
        <v>800</v>
      </c>
      <c r="J68" t="s">
        <v>3116</v>
      </c>
      <c r="K68" t="s">
        <v>3116</v>
      </c>
    </row>
    <row r="69" spans="1:13" x14ac:dyDescent="0.3">
      <c r="A69" s="1" t="s">
        <v>140</v>
      </c>
      <c r="B69" t="str">
        <f>TEXT(tblUdgiftstyper[[#This Row],[UDGIFTSTYPE_NR]], "0000") &amp; " " &amp; tblUdgiftstyper[[#This Row],[UDGIFTSTYPE_BESK]]</f>
        <v>2120 Afgift Gramex</v>
      </c>
      <c r="C69" t="s">
        <v>141</v>
      </c>
      <c r="E69" s="1" t="s">
        <v>1901</v>
      </c>
      <c r="F69" t="s">
        <v>1878</v>
      </c>
      <c r="G69" t="s">
        <v>1848</v>
      </c>
      <c r="I69" t="s">
        <v>828</v>
      </c>
      <c r="J69" t="s">
        <v>3116</v>
      </c>
      <c r="K69" t="s">
        <v>3116</v>
      </c>
    </row>
    <row r="70" spans="1:13" x14ac:dyDescent="0.3">
      <c r="A70" s="1" t="s">
        <v>142</v>
      </c>
      <c r="B70" t="str">
        <f>TEXT(tblUdgiftstyper[[#This Row],[UDGIFTSTYPE_NR]], "0000") &amp; " " &amp; tblUdgiftstyper[[#This Row],[UDGIFTSTYPE_BESK]]</f>
        <v>2121 Afgift Databasesøgning</v>
      </c>
      <c r="C70" t="s">
        <v>143</v>
      </c>
      <c r="E70" s="1" t="s">
        <v>1902</v>
      </c>
      <c r="F70" t="s">
        <v>1903</v>
      </c>
      <c r="G70" t="s">
        <v>1848</v>
      </c>
      <c r="I70" t="s">
        <v>830</v>
      </c>
      <c r="J70" t="s">
        <v>3116</v>
      </c>
      <c r="K70" t="s">
        <v>3116</v>
      </c>
      <c r="M70" t="s">
        <v>3257</v>
      </c>
    </row>
    <row r="71" spans="1:13" x14ac:dyDescent="0.3">
      <c r="A71" s="1" t="s">
        <v>144</v>
      </c>
      <c r="B71" t="str">
        <f>TEXT(tblUdgiftstyper[[#This Row],[UDGIFTSTYPE_NR]], "0000") &amp; " " &amp; tblUdgiftstyper[[#This Row],[UDGIFTSTYPE_BESK]]</f>
        <v>2123 Afgift Koda</v>
      </c>
      <c r="C71" t="s">
        <v>145</v>
      </c>
      <c r="E71" s="1" t="s">
        <v>1904</v>
      </c>
      <c r="F71" t="s">
        <v>1905</v>
      </c>
      <c r="G71" t="s">
        <v>1848</v>
      </c>
      <c r="I71" t="s">
        <v>816</v>
      </c>
      <c r="J71" t="s">
        <v>3116</v>
      </c>
      <c r="K71" t="s">
        <v>3116</v>
      </c>
    </row>
    <row r="72" spans="1:13" x14ac:dyDescent="0.3">
      <c r="A72" s="1" t="s">
        <v>146</v>
      </c>
      <c r="B72" t="str">
        <f>TEXT(tblUdgiftstyper[[#This Row],[UDGIFTSTYPE_NR]], "0000") &amp; " " &amp; tblUdgiftstyper[[#This Row],[UDGIFTSTYPE_BESK]]</f>
        <v>2124 Afgift NCB</v>
      </c>
      <c r="C72" t="s">
        <v>147</v>
      </c>
      <c r="E72" s="1" t="s">
        <v>1906</v>
      </c>
      <c r="F72" t="s">
        <v>1907</v>
      </c>
      <c r="G72" t="s">
        <v>1848</v>
      </c>
      <c r="I72" t="s">
        <v>833</v>
      </c>
      <c r="J72" t="s">
        <v>3116</v>
      </c>
      <c r="K72" t="s">
        <v>3116</v>
      </c>
    </row>
    <row r="73" spans="1:13" x14ac:dyDescent="0.3">
      <c r="A73" s="1" t="s">
        <v>148</v>
      </c>
      <c r="B73" t="str">
        <f>TEXT(tblUdgiftstyper[[#This Row],[UDGIFTSTYPE_NR]], "0000") &amp; " " &amp; tblUdgiftstyper[[#This Row],[UDGIFTSTYPE_BESK]]</f>
        <v>2125 Afgift Ifpi</v>
      </c>
      <c r="C73" t="s">
        <v>149</v>
      </c>
      <c r="E73" s="1" t="s">
        <v>1908</v>
      </c>
      <c r="F73" t="s">
        <v>1909</v>
      </c>
      <c r="G73" t="s">
        <v>1848</v>
      </c>
      <c r="I73" t="s">
        <v>836</v>
      </c>
      <c r="J73" t="s">
        <v>3116</v>
      </c>
      <c r="K73" t="s">
        <v>3116</v>
      </c>
    </row>
    <row r="74" spans="1:13" x14ac:dyDescent="0.3">
      <c r="A74" s="1" t="s">
        <v>150</v>
      </c>
      <c r="B74" t="str">
        <f>TEXT(tblUdgiftstyper[[#This Row],[UDGIFTSTYPE_NR]], "0000") &amp; " " &amp; tblUdgiftstyper[[#This Row],[UDGIFTSTYPE_BESK]]</f>
        <v>2126 Afgifter andre</v>
      </c>
      <c r="C74" t="s">
        <v>151</v>
      </c>
      <c r="E74" s="1" t="s">
        <v>1910</v>
      </c>
      <c r="F74" t="s">
        <v>1911</v>
      </c>
      <c r="G74" t="s">
        <v>1848</v>
      </c>
      <c r="I74" t="s">
        <v>818</v>
      </c>
      <c r="J74">
        <v>355</v>
      </c>
      <c r="K74">
        <v>14360</v>
      </c>
      <c r="M74" t="s">
        <v>3260</v>
      </c>
    </row>
    <row r="75" spans="1:13" x14ac:dyDescent="0.3">
      <c r="A75" s="1" t="s">
        <v>152</v>
      </c>
      <c r="B75" t="str">
        <f>TEXT(tblUdgiftstyper[[#This Row],[UDGIFTSTYPE_NR]], "0000") &amp; " " &amp; tblUdgiftstyper[[#This Row],[UDGIFTSTYPE_BESK]]</f>
        <v>2130 Co-prod. bid. entrepr. DK</v>
      </c>
      <c r="C75" t="s">
        <v>153</v>
      </c>
      <c r="E75" s="1" t="s">
        <v>1912</v>
      </c>
      <c r="F75" t="s">
        <v>1913</v>
      </c>
      <c r="G75" t="s">
        <v>1848</v>
      </c>
      <c r="I75" t="s">
        <v>783</v>
      </c>
      <c r="J75" t="s">
        <v>3116</v>
      </c>
      <c r="K75" t="s">
        <v>3116</v>
      </c>
    </row>
    <row r="76" spans="1:13" x14ac:dyDescent="0.3">
      <c r="A76" s="1" t="s">
        <v>154</v>
      </c>
      <c r="B76" t="str">
        <f>TEXT(tblUdgiftstyper[[#This Row],[UDGIFTSTYPE_NR]], "0000") &amp; " " &amp; tblUdgiftstyper[[#This Row],[UDGIFTSTYPE_BESK]]</f>
        <v>2131 Co-prod. bid entrepr. UDL</v>
      </c>
      <c r="C76" t="s">
        <v>155</v>
      </c>
      <c r="E76" s="1" t="s">
        <v>1914</v>
      </c>
      <c r="F76" t="s">
        <v>1915</v>
      </c>
      <c r="G76" t="s">
        <v>1848</v>
      </c>
      <c r="I76" t="s">
        <v>846</v>
      </c>
      <c r="J76" t="s">
        <v>3116</v>
      </c>
      <c r="K76" t="s">
        <v>3116</v>
      </c>
    </row>
    <row r="77" spans="1:13" x14ac:dyDescent="0.3">
      <c r="A77" s="1" t="s">
        <v>156</v>
      </c>
      <c r="B77" t="str">
        <f>TEXT(tblUdgiftstyper[[#This Row],[UDGIFTSTYPE_NR]], "0000") &amp; " " &amp; tblUdgiftstyper[[#This Row],[UDGIFTSTYPE_BESK]]</f>
        <v>2135 Køb medprod. rettighed</v>
      </c>
      <c r="C77" t="s">
        <v>157</v>
      </c>
      <c r="E77" s="1" t="s">
        <v>1916</v>
      </c>
      <c r="F77" t="s">
        <v>1830</v>
      </c>
      <c r="G77" t="s">
        <v>1848</v>
      </c>
      <c r="I77" t="s">
        <v>808</v>
      </c>
      <c r="J77">
        <v>325</v>
      </c>
      <c r="K77">
        <v>14865</v>
      </c>
    </row>
    <row r="78" spans="1:13" x14ac:dyDescent="0.3">
      <c r="A78" s="1" t="s">
        <v>158</v>
      </c>
      <c r="B78" t="str">
        <f>TEXT(tblUdgiftstyper[[#This Row],[UDGIFTSTYPE_NR]], "0000") &amp; " " &amp; tblUdgiftstyper[[#This Row],[UDGIFTSTYPE_BESK]]</f>
        <v>2190 Programhandel, fordeling</v>
      </c>
      <c r="C78" t="s">
        <v>159</v>
      </c>
      <c r="E78" s="1" t="s">
        <v>1917</v>
      </c>
      <c r="F78" t="s">
        <v>1918</v>
      </c>
      <c r="G78" t="s">
        <v>1848</v>
      </c>
      <c r="I78" t="s">
        <v>795</v>
      </c>
      <c r="J78" t="s">
        <v>3116</v>
      </c>
      <c r="K78" t="s">
        <v>3116</v>
      </c>
    </row>
    <row r="79" spans="1:13" x14ac:dyDescent="0.3">
      <c r="A79" s="1" t="s">
        <v>160</v>
      </c>
      <c r="B79" t="str">
        <f>TEXT(tblUdgiftstyper[[#This Row],[UDGIFTSTYPE_NR]], "0000") &amp; " " &amp; tblUdgiftstyper[[#This Row],[UDGIFTSTYPE_BESK]]</f>
        <v>2195 Ændr i indk. programret</v>
      </c>
      <c r="C79" t="s">
        <v>161</v>
      </c>
      <c r="E79" s="1" t="s">
        <v>1919</v>
      </c>
      <c r="F79" t="s">
        <v>1834</v>
      </c>
      <c r="G79" t="s">
        <v>1848</v>
      </c>
      <c r="I79" t="s">
        <v>847</v>
      </c>
      <c r="J79" t="s">
        <v>3116</v>
      </c>
      <c r="K79" t="s">
        <v>3116</v>
      </c>
    </row>
    <row r="80" spans="1:13" x14ac:dyDescent="0.3">
      <c r="A80" s="1" t="s">
        <v>162</v>
      </c>
      <c r="B80" t="str">
        <f>TEXT(tblUdgiftstyper[[#This Row],[UDGIFTSTYPE_NR]], "0000") &amp; " " &amp; tblUdgiftstyper[[#This Row],[UDGIFTSTYPE_BESK]]</f>
        <v>2198 Hensættelser rettigheder</v>
      </c>
      <c r="C80" t="s">
        <v>163</v>
      </c>
      <c r="E80" s="1" t="s">
        <v>1920</v>
      </c>
      <c r="F80" t="s">
        <v>1836</v>
      </c>
      <c r="G80" t="s">
        <v>1848</v>
      </c>
      <c r="I80" t="s">
        <v>850</v>
      </c>
      <c r="J80" t="s">
        <v>3116</v>
      </c>
      <c r="K80" t="s">
        <v>3116</v>
      </c>
    </row>
    <row r="81" spans="1:13" x14ac:dyDescent="0.3">
      <c r="A81" s="1" t="s">
        <v>164</v>
      </c>
      <c r="B81" t="str">
        <f>TEXT(tblUdgiftstyper[[#This Row],[UDGIFTSTYPE_NR]], "0000") &amp; " " &amp; tblUdgiftstyper[[#This Row],[UDGIFTSTYPE_BESK]]</f>
        <v>2199 Rettigheder diverse</v>
      </c>
      <c r="C81" t="s">
        <v>165</v>
      </c>
      <c r="E81" s="1" t="s">
        <v>1921</v>
      </c>
      <c r="F81" t="s">
        <v>1838</v>
      </c>
      <c r="G81" t="s">
        <v>1848</v>
      </c>
      <c r="I81" t="s">
        <v>840</v>
      </c>
      <c r="J81" t="s">
        <v>3116</v>
      </c>
      <c r="K81" t="s">
        <v>3116</v>
      </c>
    </row>
    <row r="82" spans="1:13" x14ac:dyDescent="0.3">
      <c r="A82" s="1" t="s">
        <v>166</v>
      </c>
      <c r="B82" t="str">
        <f>TEXT(tblUdgiftstyper[[#This Row],[UDGIFTSTYPE_NR]], "0000") &amp; " " &amp; tblUdgiftstyper[[#This Row],[UDGIFTSTYPE_BESK]]</f>
        <v>2201 Materialer prod.</v>
      </c>
      <c r="C82" t="s">
        <v>167</v>
      </c>
      <c r="E82" s="1" t="s">
        <v>1922</v>
      </c>
      <c r="F82" t="s">
        <v>1840</v>
      </c>
      <c r="G82" t="s">
        <v>1848</v>
      </c>
      <c r="I82" t="s">
        <v>784</v>
      </c>
      <c r="J82" t="s">
        <v>3116</v>
      </c>
      <c r="K82" t="s">
        <v>3116</v>
      </c>
    </row>
    <row r="83" spans="1:13" x14ac:dyDescent="0.3">
      <c r="A83" s="1" t="s">
        <v>168</v>
      </c>
      <c r="B83" t="str">
        <f>TEXT(tblUdgiftstyper[[#This Row],[UDGIFTSTYPE_NR]], "0000") &amp; " " &amp; tblUdgiftstyper[[#This Row],[UDGIFTSTYPE_BESK]]</f>
        <v>2205 Køb tekniske udstyr DK</v>
      </c>
      <c r="C83" t="s">
        <v>169</v>
      </c>
      <c r="E83" s="1" t="s">
        <v>1923</v>
      </c>
      <c r="F83" t="s">
        <v>1892</v>
      </c>
      <c r="G83" t="s">
        <v>1848</v>
      </c>
      <c r="I83" t="s">
        <v>854</v>
      </c>
      <c r="J83" t="s">
        <v>3116</v>
      </c>
      <c r="K83" t="s">
        <v>3116</v>
      </c>
    </row>
    <row r="84" spans="1:13" x14ac:dyDescent="0.3">
      <c r="A84" s="1" t="s">
        <v>170</v>
      </c>
      <c r="B84" t="str">
        <f>TEXT(tblUdgiftstyper[[#This Row],[UDGIFTSTYPE_NR]], "0000") &amp; " " &amp; tblUdgiftstyper[[#This Row],[UDGIFTSTYPE_BESK]]</f>
        <v>2206 Leje tekniske udstyr DK</v>
      </c>
      <c r="C84" t="s">
        <v>171</v>
      </c>
      <c r="E84" s="1" t="s">
        <v>1924</v>
      </c>
      <c r="F84" t="s">
        <v>1896</v>
      </c>
      <c r="G84" t="s">
        <v>1848</v>
      </c>
      <c r="I84" t="s">
        <v>859</v>
      </c>
      <c r="J84" t="s">
        <v>3116</v>
      </c>
      <c r="K84" t="s">
        <v>3116</v>
      </c>
    </row>
    <row r="85" spans="1:13" x14ac:dyDescent="0.3">
      <c r="A85" s="1" t="s">
        <v>172</v>
      </c>
      <c r="B85" t="str">
        <f>TEXT(tblUdgiftstyper[[#This Row],[UDGIFTSTYPE_NR]], "0000") &amp; " " &amp; tblUdgiftstyper[[#This Row],[UDGIFTSTYPE_BESK]]</f>
        <v>2207 Køb tekniske udstyr UDL</v>
      </c>
      <c r="C85" t="s">
        <v>173</v>
      </c>
      <c r="E85" s="1" t="s">
        <v>1925</v>
      </c>
      <c r="F85" t="s">
        <v>1898</v>
      </c>
      <c r="G85" t="s">
        <v>1848</v>
      </c>
      <c r="I85" t="s">
        <v>786</v>
      </c>
      <c r="J85" t="s">
        <v>3116</v>
      </c>
      <c r="K85" t="s">
        <v>3116</v>
      </c>
    </row>
    <row r="86" spans="1:13" x14ac:dyDescent="0.3">
      <c r="A86" s="1" t="s">
        <v>174</v>
      </c>
      <c r="B86" t="str">
        <f>TEXT(tblUdgiftstyper[[#This Row],[UDGIFTSTYPE_NR]], "0000") &amp; " " &amp; tblUdgiftstyper[[#This Row],[UDGIFTSTYPE_BESK]]</f>
        <v>2208 Leje tekniske udstyr UDL</v>
      </c>
      <c r="C86" t="s">
        <v>175</v>
      </c>
      <c r="E86" s="1" t="s">
        <v>1926</v>
      </c>
      <c r="F86" t="s">
        <v>1900</v>
      </c>
      <c r="G86" t="s">
        <v>1848</v>
      </c>
      <c r="I86" t="s">
        <v>778</v>
      </c>
      <c r="J86" t="s">
        <v>3116</v>
      </c>
      <c r="K86" t="s">
        <v>3116</v>
      </c>
    </row>
    <row r="87" spans="1:13" x14ac:dyDescent="0.3">
      <c r="A87" s="1" t="s">
        <v>176</v>
      </c>
      <c r="B87" t="str">
        <f>TEXT(tblUdgiftstyper[[#This Row],[UDGIFTSTYPE_NR]], "0000") &amp; " " &amp; tblUdgiftstyper[[#This Row],[UDGIFTSTYPE_BESK]]</f>
        <v>2210 Rep. og serv. tek. udstyr</v>
      </c>
      <c r="C87" t="s">
        <v>177</v>
      </c>
      <c r="E87" s="1" t="s">
        <v>1927</v>
      </c>
      <c r="F87" t="s">
        <v>1928</v>
      </c>
      <c r="G87" t="s">
        <v>1848</v>
      </c>
      <c r="I87" t="s">
        <v>791</v>
      </c>
      <c r="J87" t="s">
        <v>3116</v>
      </c>
      <c r="K87" t="s">
        <v>3116</v>
      </c>
    </row>
    <row r="88" spans="1:13" x14ac:dyDescent="0.3">
      <c r="A88" s="1" t="s">
        <v>178</v>
      </c>
      <c r="B88" t="str">
        <f>TEXT(tblUdgiftstyper[[#This Row],[UDGIFTSTYPE_NR]], "0000") &amp; " " &amp; tblUdgiftstyper[[#This Row],[UDGIFTSTYPE_BESK]]</f>
        <v>2215 Varekøb produktion</v>
      </c>
      <c r="C88" t="s">
        <v>179</v>
      </c>
      <c r="E88" s="1" t="s">
        <v>1929</v>
      </c>
      <c r="F88" t="s">
        <v>1930</v>
      </c>
      <c r="G88" t="s">
        <v>1848</v>
      </c>
      <c r="I88" t="s">
        <v>841</v>
      </c>
      <c r="J88" t="s">
        <v>3116</v>
      </c>
      <c r="K88" t="s">
        <v>3116</v>
      </c>
    </row>
    <row r="89" spans="1:13" x14ac:dyDescent="0.3">
      <c r="A89" s="1" t="s">
        <v>180</v>
      </c>
      <c r="B89" t="str">
        <f>TEXT(tblUdgiftstyper[[#This Row],[UDGIFTSTYPE_NR]], "0000") &amp; " " &amp; tblUdgiftstyper[[#This Row],[UDGIFTSTYPE_BESK]]</f>
        <v>2216 Vareleje produktion</v>
      </c>
      <c r="C89" t="s">
        <v>181</v>
      </c>
      <c r="E89" s="1" t="s">
        <v>1931</v>
      </c>
      <c r="F89" t="s">
        <v>1932</v>
      </c>
      <c r="G89" t="s">
        <v>1848</v>
      </c>
      <c r="I89" t="s">
        <v>782</v>
      </c>
      <c r="J89" t="s">
        <v>3116</v>
      </c>
      <c r="K89" t="s">
        <v>3116</v>
      </c>
    </row>
    <row r="90" spans="1:13" x14ac:dyDescent="0.3">
      <c r="A90" s="1" t="s">
        <v>182</v>
      </c>
      <c r="B90" t="str">
        <f>TEXT(tblUdgiftstyper[[#This Row],[UDGIFTSTYPE_NR]], "0000") &amp; " " &amp; tblUdgiftstyper[[#This Row],[UDGIFTSTYPE_BESK]]</f>
        <v>2217 Materialer fra lager</v>
      </c>
      <c r="C90" t="s">
        <v>183</v>
      </c>
      <c r="E90" s="1" t="s">
        <v>1933</v>
      </c>
      <c r="F90" t="s">
        <v>1934</v>
      </c>
      <c r="G90" t="s">
        <v>1935</v>
      </c>
      <c r="I90" t="s">
        <v>877</v>
      </c>
      <c r="J90">
        <v>355</v>
      </c>
      <c r="K90">
        <v>14862</v>
      </c>
    </row>
    <row r="91" spans="1:13" x14ac:dyDescent="0.3">
      <c r="A91" s="1" t="s">
        <v>184</v>
      </c>
      <c r="B91" t="str">
        <f>TEXT(tblUdgiftstyper[[#This Row],[UDGIFTSTYPE_NR]], "0000") &amp; " " &amp; tblUdgiftstyper[[#This Row],[UDGIFTSTYPE_BESK]]</f>
        <v>2220 Filmfremkaldelse mv.</v>
      </c>
      <c r="C91" t="s">
        <v>185</v>
      </c>
      <c r="E91" s="1" t="s">
        <v>1936</v>
      </c>
      <c r="F91" t="s">
        <v>1937</v>
      </c>
      <c r="G91" t="s">
        <v>1935</v>
      </c>
      <c r="I91" t="s">
        <v>810</v>
      </c>
      <c r="J91">
        <v>353</v>
      </c>
      <c r="K91">
        <v>14866</v>
      </c>
    </row>
    <row r="92" spans="1:13" x14ac:dyDescent="0.3">
      <c r="A92" s="1" t="s">
        <v>186</v>
      </c>
      <c r="B92" t="str">
        <f>TEXT(tblUdgiftstyper[[#This Row],[UDGIFTSTYPE_NR]], "0000") &amp; " " &amp; tblUdgiftstyper[[#This Row],[UDGIFTSTYPE_BESK]]</f>
        <v>2225 Køb af digitale medier</v>
      </c>
      <c r="C92" t="s">
        <v>187</v>
      </c>
      <c r="E92" s="1" t="s">
        <v>1938</v>
      </c>
      <c r="F92" t="s">
        <v>1939</v>
      </c>
      <c r="G92" t="s">
        <v>1935</v>
      </c>
      <c r="I92" t="s">
        <v>821</v>
      </c>
      <c r="J92" t="s">
        <v>3116</v>
      </c>
      <c r="K92" t="s">
        <v>3116</v>
      </c>
      <c r="M92" t="s">
        <v>3257</v>
      </c>
    </row>
    <row r="93" spans="1:13" x14ac:dyDescent="0.3">
      <c r="A93" s="1" t="s">
        <v>188</v>
      </c>
      <c r="B93" t="str">
        <f>TEXT(tblUdgiftstyper[[#This Row],[UDGIFTSTYPE_NR]], "0000") &amp; " " &amp; tblUdgiftstyper[[#This Row],[UDGIFTSTYPE_BESK]]</f>
        <v>2230 Overspil.kopi.digi medier</v>
      </c>
      <c r="C93" t="s">
        <v>189</v>
      </c>
      <c r="E93" s="1" t="s">
        <v>1940</v>
      </c>
      <c r="F93" t="s">
        <v>1941</v>
      </c>
      <c r="G93" t="s">
        <v>1935</v>
      </c>
      <c r="I93" t="s">
        <v>804</v>
      </c>
      <c r="J93" t="s">
        <v>3116</v>
      </c>
      <c r="K93" t="s">
        <v>3116</v>
      </c>
    </row>
    <row r="94" spans="1:13" x14ac:dyDescent="0.3">
      <c r="A94" s="1" t="s">
        <v>190</v>
      </c>
      <c r="B94" t="str">
        <f>TEXT(tblUdgiftstyper[[#This Row],[UDGIFTSTYPE_NR]], "0000") &amp; " " &amp; tblUdgiftstyper[[#This Row],[UDGIFTSTYPE_BESK]]</f>
        <v>2235 Køb rekvisit, dekoration</v>
      </c>
      <c r="C94" t="s">
        <v>191</v>
      </c>
      <c r="E94" s="1" t="s">
        <v>1942</v>
      </c>
      <c r="F94" t="s">
        <v>1943</v>
      </c>
      <c r="G94" t="s">
        <v>1935</v>
      </c>
      <c r="I94" t="s">
        <v>801</v>
      </c>
      <c r="J94">
        <v>353</v>
      </c>
      <c r="K94">
        <v>14866</v>
      </c>
    </row>
    <row r="95" spans="1:13" x14ac:dyDescent="0.3">
      <c r="A95" s="1" t="s">
        <v>192</v>
      </c>
      <c r="B95" t="str">
        <f>TEXT(tblUdgiftstyper[[#This Row],[UDGIFTSTYPE_NR]], "0000") &amp; " " &amp; tblUdgiftstyper[[#This Row],[UDGIFTSTYPE_BESK]]</f>
        <v>2236 Leje rekvisit, dekoration</v>
      </c>
      <c r="C95" t="s">
        <v>193</v>
      </c>
      <c r="E95" s="1" t="s">
        <v>1944</v>
      </c>
      <c r="F95" t="s">
        <v>1945</v>
      </c>
      <c r="G95" t="s">
        <v>1935</v>
      </c>
      <c r="I95" t="s">
        <v>792</v>
      </c>
      <c r="J95" t="s">
        <v>3116</v>
      </c>
      <c r="K95" t="s">
        <v>3116</v>
      </c>
    </row>
    <row r="96" spans="1:13" x14ac:dyDescent="0.3">
      <c r="A96" s="1" t="s">
        <v>194</v>
      </c>
      <c r="B96" t="str">
        <f>TEXT(tblUdgiftstyper[[#This Row],[UDGIFTSTYPE_NR]], "0000") &amp; " " &amp; tblUdgiftstyper[[#This Row],[UDGIFTSTYPE_BESK]]</f>
        <v>2237 Leje regibiler mv.</v>
      </c>
      <c r="C96" t="s">
        <v>195</v>
      </c>
      <c r="E96" s="1" t="s">
        <v>1946</v>
      </c>
      <c r="F96" t="s">
        <v>1947</v>
      </c>
      <c r="G96" t="s">
        <v>1935</v>
      </c>
      <c r="I96" t="s">
        <v>865</v>
      </c>
      <c r="J96" t="s">
        <v>3116</v>
      </c>
      <c r="K96" t="s">
        <v>3116</v>
      </c>
    </row>
    <row r="97" spans="1:13" x14ac:dyDescent="0.3">
      <c r="A97" s="1" t="s">
        <v>196</v>
      </c>
      <c r="B97" t="str">
        <f>TEXT(tblUdgiftstyper[[#This Row],[UDGIFTSTYPE_NR]], "0000") &amp; " " &amp; tblUdgiftstyper[[#This Row],[UDGIFTSTYPE_BESK]]</f>
        <v>2245 Materialekørsel</v>
      </c>
      <c r="C97" t="s">
        <v>197</v>
      </c>
      <c r="E97" s="1" t="s">
        <v>1948</v>
      </c>
      <c r="F97" t="s">
        <v>1903</v>
      </c>
      <c r="G97" t="s">
        <v>1935</v>
      </c>
      <c r="I97" t="s">
        <v>3223</v>
      </c>
      <c r="J97" s="4"/>
      <c r="K97" s="4"/>
      <c r="L97" s="4"/>
      <c r="M97" s="4"/>
    </row>
    <row r="98" spans="1:13" x14ac:dyDescent="0.3">
      <c r="A98" s="1" t="s">
        <v>198</v>
      </c>
      <c r="B98" t="str">
        <f>TEXT(tblUdgiftstyper[[#This Row],[UDGIFTSTYPE_NR]], "0000") &amp; " " &amp; tblUdgiftstyper[[#This Row],[UDGIFTSTYPE_BESK]]</f>
        <v>2250 Indir. prod. tekn. omk.</v>
      </c>
      <c r="C98" t="s">
        <v>199</v>
      </c>
      <c r="E98" s="1" t="s">
        <v>1949</v>
      </c>
      <c r="F98" t="s">
        <v>1950</v>
      </c>
      <c r="G98" t="s">
        <v>1935</v>
      </c>
      <c r="I98" t="s">
        <v>823</v>
      </c>
      <c r="J98" t="s">
        <v>3116</v>
      </c>
      <c r="K98" t="s">
        <v>3116</v>
      </c>
    </row>
    <row r="99" spans="1:13" x14ac:dyDescent="0.3">
      <c r="A99" s="1" t="s">
        <v>200</v>
      </c>
      <c r="B99" t="str">
        <f>TEXT(tblUdgiftstyper[[#This Row],[UDGIFTSTYPE_NR]], "0000") &amp; " " &amp; tblUdgiftstyper[[#This Row],[UDGIFTSTYPE_BESK]]</f>
        <v>2260 Kameraudstyr køb, leje</v>
      </c>
      <c r="C99" t="s">
        <v>201</v>
      </c>
      <c r="E99" s="1" t="s">
        <v>1951</v>
      </c>
      <c r="F99" t="s">
        <v>1952</v>
      </c>
      <c r="G99" t="s">
        <v>1935</v>
      </c>
      <c r="I99" t="s">
        <v>824</v>
      </c>
      <c r="J99" t="s">
        <v>3116</v>
      </c>
      <c r="K99" t="s">
        <v>3116</v>
      </c>
      <c r="M99" t="s">
        <v>3257</v>
      </c>
    </row>
    <row r="100" spans="1:13" x14ac:dyDescent="0.3">
      <c r="A100" s="1" t="s">
        <v>202</v>
      </c>
      <c r="B100" t="str">
        <f>TEXT(tblUdgiftstyper[[#This Row],[UDGIFTSTYPE_NR]], "0000") &amp; " " &amp; tblUdgiftstyper[[#This Row],[UDGIFTSTYPE_BESK]]</f>
        <v>2261 Lydudstyr køb, leje</v>
      </c>
      <c r="C100" t="s">
        <v>203</v>
      </c>
      <c r="E100" s="1" t="s">
        <v>1953</v>
      </c>
      <c r="F100" t="s">
        <v>1954</v>
      </c>
      <c r="G100" t="s">
        <v>1935</v>
      </c>
      <c r="I100" t="s">
        <v>853</v>
      </c>
      <c r="J100" t="s">
        <v>3116</v>
      </c>
      <c r="K100" t="s">
        <v>3116</v>
      </c>
    </row>
    <row r="101" spans="1:13" x14ac:dyDescent="0.3">
      <c r="A101" s="1" t="s">
        <v>204</v>
      </c>
      <c r="B101" t="str">
        <f>TEXT(tblUdgiftstyper[[#This Row],[UDGIFTSTYPE_NR]], "0000") &amp; " " &amp; tblUdgiftstyper[[#This Row],[UDGIFTSTYPE_BESK]]</f>
        <v>2262 Lys, lamper køb, leje</v>
      </c>
      <c r="C101" t="s">
        <v>205</v>
      </c>
      <c r="E101" s="1" t="s">
        <v>1955</v>
      </c>
      <c r="F101" t="s">
        <v>1956</v>
      </c>
      <c r="G101" t="s">
        <v>1935</v>
      </c>
      <c r="I101" t="s">
        <v>789</v>
      </c>
      <c r="J101">
        <v>370</v>
      </c>
      <c r="K101">
        <v>14861</v>
      </c>
    </row>
    <row r="102" spans="1:13" x14ac:dyDescent="0.3">
      <c r="A102" s="1" t="s">
        <v>206</v>
      </c>
      <c r="B102" t="str">
        <f>TEXT(tblUdgiftstyper[[#This Row],[UDGIFTSTYPE_NR]], "0000") &amp; " " &amp; tblUdgiftstyper[[#This Row],[UDGIFTSTYPE_BESK]]</f>
        <v>2263 Kostume køb, leje</v>
      </c>
      <c r="C102" t="s">
        <v>207</v>
      </c>
      <c r="E102" s="1" t="s">
        <v>1957</v>
      </c>
      <c r="F102" t="s">
        <v>1958</v>
      </c>
      <c r="G102" t="s">
        <v>1935</v>
      </c>
      <c r="I102" t="s">
        <v>803</v>
      </c>
      <c r="J102">
        <v>353</v>
      </c>
      <c r="K102">
        <v>14866</v>
      </c>
    </row>
    <row r="103" spans="1:13" x14ac:dyDescent="0.3">
      <c r="A103" s="1" t="s">
        <v>208</v>
      </c>
      <c r="B103" t="str">
        <f>TEXT(tblUdgiftstyper[[#This Row],[UDGIFTSTYPE_NR]], "0000") &amp; " " &amp; tblUdgiftstyper[[#This Row],[UDGIFTSTYPE_BESK]]</f>
        <v>2295 Ændring egenprod. Prog.</v>
      </c>
      <c r="C103" t="s">
        <v>209</v>
      </c>
      <c r="E103" s="1" t="s">
        <v>1959</v>
      </c>
      <c r="F103" t="s">
        <v>1960</v>
      </c>
      <c r="G103" t="s">
        <v>1935</v>
      </c>
      <c r="I103" t="s">
        <v>872</v>
      </c>
      <c r="J103" t="s">
        <v>3116</v>
      </c>
      <c r="K103" t="s">
        <v>3116</v>
      </c>
      <c r="M103" t="s">
        <v>3257</v>
      </c>
    </row>
    <row r="104" spans="1:13" x14ac:dyDescent="0.3">
      <c r="A104" s="1" t="s">
        <v>210</v>
      </c>
      <c r="B104" t="str">
        <f>TEXT(tblUdgiftstyper[[#This Row],[UDGIFTSTYPE_NR]], "0000") &amp; " " &amp; tblUdgiftstyper[[#This Row],[UDGIFTSTYPE_BESK]]</f>
        <v>2298 Hensæt. prod.mat</v>
      </c>
      <c r="C104" t="s">
        <v>211</v>
      </c>
      <c r="E104" s="1" t="s">
        <v>1961</v>
      </c>
      <c r="F104" t="s">
        <v>1962</v>
      </c>
      <c r="G104" t="s">
        <v>1935</v>
      </c>
      <c r="I104" t="s">
        <v>858</v>
      </c>
      <c r="J104" t="s">
        <v>3116</v>
      </c>
      <c r="K104" t="s">
        <v>3116</v>
      </c>
      <c r="M104" t="s">
        <v>3257</v>
      </c>
    </row>
    <row r="105" spans="1:13" x14ac:dyDescent="0.3">
      <c r="A105" s="1" t="s">
        <v>212</v>
      </c>
      <c r="B105" t="str">
        <f>TEXT(tblUdgiftstyper[[#This Row],[UDGIFTSTYPE_NR]], "0000") &amp; " " &amp; tblUdgiftstyper[[#This Row],[UDGIFTSTYPE_BESK]]</f>
        <v>2299 Prod. materialer diverse</v>
      </c>
      <c r="C105" t="s">
        <v>213</v>
      </c>
      <c r="E105" s="1" t="s">
        <v>1963</v>
      </c>
      <c r="F105" t="s">
        <v>1964</v>
      </c>
      <c r="G105" t="s">
        <v>1935</v>
      </c>
      <c r="I105" t="s">
        <v>874</v>
      </c>
      <c r="J105" t="s">
        <v>3116</v>
      </c>
      <c r="K105" t="s">
        <v>3116</v>
      </c>
      <c r="M105" t="s">
        <v>3257</v>
      </c>
    </row>
    <row r="106" spans="1:13" x14ac:dyDescent="0.3">
      <c r="A106" s="1" t="s">
        <v>214</v>
      </c>
      <c r="B106" t="str">
        <f>TEXT(tblUdgiftstyper[[#This Row],[UDGIFTSTYPE_NR]], "0000") &amp; " " &amp; tblUdgiftstyper[[#This Row],[UDGIFTSTYPE_BESK]]</f>
        <v>2301 Køb prod. faciliteter</v>
      </c>
      <c r="C106" t="s">
        <v>215</v>
      </c>
      <c r="E106" s="1" t="s">
        <v>1965</v>
      </c>
      <c r="F106" t="s">
        <v>1966</v>
      </c>
      <c r="G106" t="s">
        <v>1935</v>
      </c>
      <c r="I106" t="s">
        <v>876</v>
      </c>
      <c r="J106" t="s">
        <v>3116</v>
      </c>
      <c r="K106" t="s">
        <v>3116</v>
      </c>
      <c r="M106" t="s">
        <v>3257</v>
      </c>
    </row>
    <row r="107" spans="1:13" x14ac:dyDescent="0.3">
      <c r="A107" s="1" t="s">
        <v>216</v>
      </c>
      <c r="B107" t="str">
        <f>TEXT(tblUdgiftstyper[[#This Row],[UDGIFTSTYPE_NR]], "0000") &amp; " " &amp; tblUdgiftstyper[[#This Row],[UDGIFTSTYPE_BESK]]</f>
        <v>2302 Leje prod. faciliteter</v>
      </c>
      <c r="C107" t="s">
        <v>217</v>
      </c>
      <c r="E107" s="1" t="s">
        <v>1967</v>
      </c>
      <c r="F107" t="s">
        <v>1960</v>
      </c>
      <c r="G107" t="s">
        <v>1935</v>
      </c>
      <c r="I107" t="s">
        <v>884</v>
      </c>
      <c r="J107">
        <v>398</v>
      </c>
      <c r="K107">
        <v>14871</v>
      </c>
      <c r="M107" t="s">
        <v>3257</v>
      </c>
    </row>
    <row r="108" spans="1:13" x14ac:dyDescent="0.3">
      <c r="A108" s="1" t="s">
        <v>218</v>
      </c>
      <c r="B108" t="str">
        <f>TEXT(tblUdgiftstyper[[#This Row],[UDGIFTSTYPE_NR]], "0000") &amp; " " &amp; tblUdgiftstyper[[#This Row],[UDGIFTSTYPE_BESK]]</f>
        <v>2305 El vand renovation prod.</v>
      </c>
      <c r="C108" t="s">
        <v>219</v>
      </c>
      <c r="E108" s="1" t="s">
        <v>1968</v>
      </c>
      <c r="F108" t="s">
        <v>1956</v>
      </c>
      <c r="G108" t="s">
        <v>1935</v>
      </c>
      <c r="I108" t="s">
        <v>842</v>
      </c>
      <c r="J108">
        <v>397</v>
      </c>
      <c r="K108">
        <v>14360</v>
      </c>
    </row>
    <row r="109" spans="1:13" x14ac:dyDescent="0.3">
      <c r="A109" s="1" t="s">
        <v>220</v>
      </c>
      <c r="B109" t="str">
        <f>TEXT(tblUdgiftstyper[[#This Row],[UDGIFTSTYPE_NR]], "0000") &amp; " " &amp; tblUdgiftstyper[[#This Row],[UDGIFTSTYPE_BESK]]</f>
        <v>2310 Standplads og kørevej</v>
      </c>
      <c r="C109" t="s">
        <v>221</v>
      </c>
      <c r="E109" s="1" t="s">
        <v>1969</v>
      </c>
      <c r="F109" t="s">
        <v>1970</v>
      </c>
      <c r="G109" t="s">
        <v>1935</v>
      </c>
      <c r="I109" t="s">
        <v>3120</v>
      </c>
    </row>
    <row r="110" spans="1:13" x14ac:dyDescent="0.3">
      <c r="A110" s="1" t="s">
        <v>222</v>
      </c>
      <c r="B110" t="str">
        <f>TEXT(tblUdgiftstyper[[#This Row],[UDGIFTSTYPE_NR]], "0000") &amp; " " &amp; tblUdgiftstyper[[#This Row],[UDGIFTSTYPE_BESK]]</f>
        <v>2315 Leje location</v>
      </c>
      <c r="C110" t="s">
        <v>223</v>
      </c>
      <c r="E110" s="1" t="s">
        <v>1971</v>
      </c>
      <c r="F110" t="s">
        <v>1972</v>
      </c>
      <c r="G110" t="s">
        <v>1935</v>
      </c>
      <c r="I110" t="s">
        <v>878</v>
      </c>
      <c r="J110" t="s">
        <v>3116</v>
      </c>
      <c r="K110" t="s">
        <v>3116</v>
      </c>
      <c r="M110" t="s">
        <v>3257</v>
      </c>
    </row>
    <row r="111" spans="1:13" x14ac:dyDescent="0.3">
      <c r="A111" s="1" t="s">
        <v>224</v>
      </c>
      <c r="B111" t="str">
        <f>TEXT(tblUdgiftstyper[[#This Row],[UDGIFTSTYPE_NR]], "0000") &amp; " " &amp; tblUdgiftstyper[[#This Row],[UDGIFTSTYPE_BESK]]</f>
        <v>2316 Erstatning, rep location</v>
      </c>
      <c r="C111" t="s">
        <v>225</v>
      </c>
      <c r="E111" s="1" t="s">
        <v>1973</v>
      </c>
      <c r="F111" t="s">
        <v>1974</v>
      </c>
      <c r="G111" t="s">
        <v>1935</v>
      </c>
      <c r="I111" t="s">
        <v>848</v>
      </c>
      <c r="J111" t="s">
        <v>3116</v>
      </c>
      <c r="K111" t="s">
        <v>3116</v>
      </c>
    </row>
    <row r="112" spans="1:13" x14ac:dyDescent="0.3">
      <c r="A112" s="1" t="s">
        <v>226</v>
      </c>
      <c r="B112" t="str">
        <f>TEXT(tblUdgiftstyper[[#This Row],[UDGIFTSTYPE_NR]], "0000") &amp; " " &amp; tblUdgiftstyper[[#This Row],[UDGIFTSTYPE_BESK]]</f>
        <v>2320 Leje filmbus</v>
      </c>
      <c r="C112" t="s">
        <v>227</v>
      </c>
      <c r="E112" s="1" t="s">
        <v>1975</v>
      </c>
      <c r="F112" t="s">
        <v>1976</v>
      </c>
      <c r="G112" t="s">
        <v>1935</v>
      </c>
      <c r="I112" t="s">
        <v>793</v>
      </c>
      <c r="J112" t="s">
        <v>3116</v>
      </c>
      <c r="K112" t="s">
        <v>3116</v>
      </c>
    </row>
    <row r="113" spans="1:11" x14ac:dyDescent="0.3">
      <c r="A113" s="1" t="s">
        <v>228</v>
      </c>
      <c r="B113" t="str">
        <f>TEXT(tblUdgiftstyper[[#This Row],[UDGIFTSTYPE_NR]], "0000") &amp; " " &amp; tblUdgiftstyper[[#This Row],[UDGIFTSTYPE_BESK]]</f>
        <v>2321 Leje fly, helikopter prod</v>
      </c>
      <c r="C113" t="s">
        <v>229</v>
      </c>
      <c r="E113" s="1" t="s">
        <v>1977</v>
      </c>
      <c r="F113" t="s">
        <v>1978</v>
      </c>
      <c r="G113" t="s">
        <v>1935</v>
      </c>
      <c r="I113" t="s">
        <v>867</v>
      </c>
      <c r="J113" t="s">
        <v>3116</v>
      </c>
      <c r="K113" t="s">
        <v>3116</v>
      </c>
    </row>
    <row r="114" spans="1:11" x14ac:dyDescent="0.3">
      <c r="A114" s="1" t="s">
        <v>230</v>
      </c>
      <c r="B114" t="str">
        <f>TEXT(tblUdgiftstyper[[#This Row],[UDGIFTSTYPE_NR]], "0000") &amp; " " &amp; tblUdgiftstyper[[#This Row],[UDGIFTSTYPE_BESK]]</f>
        <v>2325 Deltagergeb. og forening</v>
      </c>
      <c r="C114" t="s">
        <v>231</v>
      </c>
      <c r="E114" s="1" t="s">
        <v>1979</v>
      </c>
      <c r="F114" t="s">
        <v>1980</v>
      </c>
      <c r="G114" t="s">
        <v>1935</v>
      </c>
      <c r="I114" t="s">
        <v>839</v>
      </c>
      <c r="J114" t="s">
        <v>3116</v>
      </c>
      <c r="K114" t="s">
        <v>3116</v>
      </c>
    </row>
    <row r="115" spans="1:11" x14ac:dyDescent="0.3">
      <c r="A115" s="1" t="s">
        <v>232</v>
      </c>
      <c r="B115" t="str">
        <f>TEXT(tblUdgiftstyper[[#This Row],[UDGIFTSTYPE_NR]], "0000") &amp; " " &amp; tblUdgiftstyper[[#This Row],[UDGIFTSTYPE_BESK]]</f>
        <v>2398 Hensættelser prod.fac.</v>
      </c>
      <c r="C115" t="s">
        <v>233</v>
      </c>
      <c r="E115" s="1" t="s">
        <v>1981</v>
      </c>
      <c r="F115" t="s">
        <v>1982</v>
      </c>
      <c r="G115" t="s">
        <v>1935</v>
      </c>
    </row>
    <row r="116" spans="1:11" x14ac:dyDescent="0.3">
      <c r="A116" s="1" t="s">
        <v>234</v>
      </c>
      <c r="B116" t="str">
        <f>TEXT(tblUdgiftstyper[[#This Row],[UDGIFTSTYPE_NR]], "0000") &amp; " " &amp; tblUdgiftstyper[[#This Row],[UDGIFTSTYPE_BESK]]</f>
        <v>2399 Prod. faciliteter diverse</v>
      </c>
      <c r="C116" t="s">
        <v>235</v>
      </c>
      <c r="E116" s="1" t="s">
        <v>1983</v>
      </c>
      <c r="F116" t="s">
        <v>1984</v>
      </c>
      <c r="G116" t="s">
        <v>1935</v>
      </c>
    </row>
    <row r="117" spans="1:11" x14ac:dyDescent="0.3">
      <c r="A117" s="1" t="s">
        <v>236</v>
      </c>
      <c r="B117" t="str">
        <f>TEXT(tblUdgiftstyper[[#This Row],[UDGIFTSTYPE_NR]], "0000") &amp; " " &amp; tblUdgiftstyper[[#This Row],[UDGIFTSTYPE_BESK]]</f>
        <v>2401 Casting</v>
      </c>
      <c r="C117" t="s">
        <v>237</v>
      </c>
      <c r="E117" s="1" t="s">
        <v>1985</v>
      </c>
      <c r="F117" t="s">
        <v>1986</v>
      </c>
      <c r="G117" t="s">
        <v>1935</v>
      </c>
    </row>
    <row r="118" spans="1:11" x14ac:dyDescent="0.3">
      <c r="A118" s="1" t="s">
        <v>238</v>
      </c>
      <c r="B118" t="str">
        <f>TEXT(tblUdgiftstyper[[#This Row],[UDGIFTSTYPE_NR]], "0000") &amp; " " &amp; tblUdgiftstyper[[#This Row],[UDGIFTSTYPE_BESK]]</f>
        <v>2405 Stunts</v>
      </c>
      <c r="C118" t="s">
        <v>239</v>
      </c>
      <c r="E118" s="1" t="s">
        <v>1987</v>
      </c>
      <c r="F118" t="s">
        <v>1988</v>
      </c>
      <c r="G118" t="s">
        <v>1935</v>
      </c>
    </row>
    <row r="119" spans="1:11" x14ac:dyDescent="0.3">
      <c r="A119" s="1" t="s">
        <v>240</v>
      </c>
      <c r="B119" t="str">
        <f>TEXT(tblUdgiftstyper[[#This Row],[UDGIFTSTYPE_NR]], "0000") &amp; " " &amp; tblUdgiftstyper[[#This Row],[UDGIFTSTYPE_BESK]]</f>
        <v>2410 Grafik</v>
      </c>
      <c r="C119" t="s">
        <v>241</v>
      </c>
      <c r="E119" s="1" t="s">
        <v>1989</v>
      </c>
      <c r="F119" t="s">
        <v>1990</v>
      </c>
      <c r="G119" t="s">
        <v>1935</v>
      </c>
    </row>
    <row r="120" spans="1:11" x14ac:dyDescent="0.3">
      <c r="A120" s="1" t="s">
        <v>242</v>
      </c>
      <c r="B120" t="str">
        <f>TEXT(tblUdgiftstyper[[#This Row],[UDGIFTSTYPE_NR]], "0000") &amp; " " &amp; tblUdgiftstyper[[#This Row],[UDGIFTSTYPE_BESK]]</f>
        <v>2415 Tekstning</v>
      </c>
      <c r="C120" t="s">
        <v>243</v>
      </c>
      <c r="E120" s="1" t="s">
        <v>1991</v>
      </c>
      <c r="F120" t="s">
        <v>1992</v>
      </c>
      <c r="G120" t="s">
        <v>1935</v>
      </c>
    </row>
    <row r="121" spans="1:11" x14ac:dyDescent="0.3">
      <c r="A121" s="1" t="s">
        <v>244</v>
      </c>
      <c r="B121" t="str">
        <f>TEXT(tblUdgiftstyper[[#This Row],[UDGIFTSTYPE_NR]], "0000") &amp; " " &amp; tblUdgiftstyper[[#This Row],[UDGIFTSTYPE_BESK]]</f>
        <v>2420 Oversættelse og dubbing</v>
      </c>
      <c r="C121" t="s">
        <v>245</v>
      </c>
      <c r="E121" s="1" t="s">
        <v>1993</v>
      </c>
      <c r="F121" t="s">
        <v>1994</v>
      </c>
      <c r="G121" t="s">
        <v>1935</v>
      </c>
    </row>
    <row r="122" spans="1:11" x14ac:dyDescent="0.3">
      <c r="A122" s="1" t="s">
        <v>246</v>
      </c>
      <c r="B122" t="str">
        <f>TEXT(tblUdgiftstyper[[#This Row],[UDGIFTSTYPE_NR]], "0000") &amp; " " &amp; tblUdgiftstyper[[#This Row],[UDGIFTSTYPE_BESK]]</f>
        <v>2425 Holdleje DK</v>
      </c>
      <c r="C122" t="s">
        <v>247</v>
      </c>
      <c r="E122" s="1" t="s">
        <v>1995</v>
      </c>
      <c r="F122" t="s">
        <v>1996</v>
      </c>
      <c r="G122" t="s">
        <v>1935</v>
      </c>
    </row>
    <row r="123" spans="1:11" x14ac:dyDescent="0.3">
      <c r="A123" s="1" t="s">
        <v>248</v>
      </c>
      <c r="B123" t="str">
        <f>TEXT(tblUdgiftstyper[[#This Row],[UDGIFTSTYPE_NR]], "0000") &amp; " " &amp; tblUdgiftstyper[[#This Row],[UDGIFTSTYPE_BESK]]</f>
        <v>2430 Holdleje UDL</v>
      </c>
      <c r="C123" t="s">
        <v>249</v>
      </c>
      <c r="E123" s="1" t="s">
        <v>1997</v>
      </c>
      <c r="F123" t="s">
        <v>1998</v>
      </c>
      <c r="G123" t="s">
        <v>1935</v>
      </c>
    </row>
    <row r="124" spans="1:11" x14ac:dyDescent="0.3">
      <c r="A124" s="1" t="s">
        <v>250</v>
      </c>
      <c r="B124" t="str">
        <f>TEXT(tblUdgiftstyper[[#This Row],[UDGIFTSTYPE_NR]], "0000") &amp; " " &amp; tblUdgiftstyper[[#This Row],[UDGIFTSTYPE_BESK]]</f>
        <v>2435 Vagt ved produktion</v>
      </c>
      <c r="C124" t="s">
        <v>251</v>
      </c>
      <c r="E124" s="1" t="s">
        <v>1999</v>
      </c>
      <c r="F124" t="s">
        <v>2000</v>
      </c>
      <c r="G124" t="s">
        <v>1935</v>
      </c>
    </row>
    <row r="125" spans="1:11" x14ac:dyDescent="0.3">
      <c r="A125" s="1" t="s">
        <v>252</v>
      </c>
      <c r="B125" t="str">
        <f>TEXT(tblUdgiftstyper[[#This Row],[UDGIFTSTYPE_NR]], "0000") &amp; " " &amp; tblUdgiftstyper[[#This Row],[UDGIFTSTYPE_BESK]]</f>
        <v>2440 Prod. konsul. og psykolog</v>
      </c>
      <c r="C125" t="s">
        <v>253</v>
      </c>
      <c r="E125" s="1" t="s">
        <v>2001</v>
      </c>
      <c r="F125" t="s">
        <v>2002</v>
      </c>
      <c r="G125" t="s">
        <v>1935</v>
      </c>
    </row>
    <row r="126" spans="1:11" x14ac:dyDescent="0.3">
      <c r="A126" s="1" t="s">
        <v>254</v>
      </c>
      <c r="B126" t="str">
        <f>TEXT(tblUdgiftstyper[[#This Row],[UDGIFTSTYPE_NR]], "0000") &amp; " " &amp; tblUdgiftstyper[[#This Row],[UDGIFTSTYPE_BESK]]</f>
        <v>2498 Hensættelse prod.sup</v>
      </c>
      <c r="C126" t="s">
        <v>255</v>
      </c>
      <c r="E126" s="1" t="s">
        <v>2003</v>
      </c>
      <c r="F126" t="s">
        <v>2004</v>
      </c>
      <c r="G126" t="s">
        <v>1935</v>
      </c>
    </row>
    <row r="127" spans="1:11" x14ac:dyDescent="0.3">
      <c r="A127" s="1" t="s">
        <v>256</v>
      </c>
      <c r="B127" t="str">
        <f>TEXT(tblUdgiftstyper[[#This Row],[UDGIFTSTYPE_NR]], "0000") &amp; " " &amp; tblUdgiftstyper[[#This Row],[UDGIFTSTYPE_BESK]]</f>
        <v>2499 Produktionssup. diverse</v>
      </c>
      <c r="C127" t="s">
        <v>257</v>
      </c>
      <c r="E127" s="1" t="s">
        <v>2005</v>
      </c>
      <c r="F127" t="s">
        <v>2006</v>
      </c>
      <c r="G127" t="s">
        <v>1935</v>
      </c>
    </row>
    <row r="128" spans="1:11" x14ac:dyDescent="0.3">
      <c r="A128" s="1" t="s">
        <v>258</v>
      </c>
      <c r="B128" t="str">
        <f>TEXT(tblUdgiftstyper[[#This Row],[UDGIFTSTYPE_NR]], "0000") &amp; " " &amp; tblUdgiftstyper[[#This Row],[UDGIFTSTYPE_BESK]]</f>
        <v>2501 Linier og Link</v>
      </c>
      <c r="C128" t="s">
        <v>259</v>
      </c>
      <c r="E128" s="1" t="s">
        <v>2007</v>
      </c>
      <c r="F128" t="s">
        <v>2008</v>
      </c>
      <c r="G128" t="s">
        <v>1935</v>
      </c>
    </row>
    <row r="129" spans="1:7" x14ac:dyDescent="0.3">
      <c r="A129" s="1" t="s">
        <v>260</v>
      </c>
      <c r="B129" t="str">
        <f>TEXT(tblUdgiftstyper[[#This Row],[UDGIFTSTYPE_NR]], "0000") &amp; " " &amp; tblUdgiftstyper[[#This Row],[UDGIFTSTYPE_BESK]]</f>
        <v>2505 Linier permanente DK</v>
      </c>
      <c r="C129" t="s">
        <v>261</v>
      </c>
      <c r="E129" s="1" t="s">
        <v>2009</v>
      </c>
      <c r="F129" t="s">
        <v>2010</v>
      </c>
      <c r="G129" t="s">
        <v>1935</v>
      </c>
    </row>
    <row r="130" spans="1:7" x14ac:dyDescent="0.3">
      <c r="A130" s="1" t="s">
        <v>262</v>
      </c>
      <c r="B130" t="str">
        <f>TEXT(tblUdgiftstyper[[#This Row],[UDGIFTSTYPE_NR]], "0000") &amp; " " &amp; tblUdgiftstyper[[#This Row],[UDGIFTSTYPE_BESK]]</f>
        <v>2506 Linier permanente UDL</v>
      </c>
      <c r="C130" t="s">
        <v>263</v>
      </c>
      <c r="E130" s="1" t="s">
        <v>2011</v>
      </c>
      <c r="F130" t="s">
        <v>2012</v>
      </c>
      <c r="G130" t="s">
        <v>1935</v>
      </c>
    </row>
    <row r="131" spans="1:7" x14ac:dyDescent="0.3">
      <c r="A131" s="1" t="s">
        <v>264</v>
      </c>
      <c r="B131" t="str">
        <f>TEXT(tblUdgiftstyper[[#This Row],[UDGIFTSTYPE_NR]], "0000") &amp; " " &amp; tblUdgiftstyper[[#This Row],[UDGIFTSTYPE_BESK]]</f>
        <v>2510 Transmissionslinier UDL</v>
      </c>
      <c r="C131" t="s">
        <v>265</v>
      </c>
      <c r="E131" s="1" t="s">
        <v>2013</v>
      </c>
      <c r="F131" t="s">
        <v>2014</v>
      </c>
      <c r="G131" t="s">
        <v>1935</v>
      </c>
    </row>
    <row r="132" spans="1:7" x14ac:dyDescent="0.3">
      <c r="A132" s="1" t="s">
        <v>266</v>
      </c>
      <c r="B132" t="str">
        <f>TEXT(tblUdgiftstyper[[#This Row],[UDGIFTSTYPE_NR]], "0000") &amp; " " &amp; tblUdgiftstyper[[#This Row],[UDGIFTSTYPE_BESK]]</f>
        <v>2515 Sendestationer</v>
      </c>
      <c r="C132" t="s">
        <v>267</v>
      </c>
      <c r="E132" s="1" t="s">
        <v>2015</v>
      </c>
      <c r="F132" t="s">
        <v>2016</v>
      </c>
      <c r="G132" t="s">
        <v>1935</v>
      </c>
    </row>
    <row r="133" spans="1:7" x14ac:dyDescent="0.3">
      <c r="A133" s="1" t="s">
        <v>268</v>
      </c>
      <c r="B133" t="str">
        <f>TEXT(tblUdgiftstyper[[#This Row],[UDGIFTSTYPE_NR]], "0000") &amp; " " &amp; tblUdgiftstyper[[#This Row],[UDGIFTSTYPE_BESK]]</f>
        <v>2525 EBU omk. fælles</v>
      </c>
      <c r="C133" t="s">
        <v>269</v>
      </c>
      <c r="E133" s="1" t="s">
        <v>2017</v>
      </c>
      <c r="F133" t="s">
        <v>2018</v>
      </c>
      <c r="G133" t="s">
        <v>1935</v>
      </c>
    </row>
    <row r="134" spans="1:7" x14ac:dyDescent="0.3">
      <c r="A134" s="1" t="s">
        <v>270</v>
      </c>
      <c r="B134" t="str">
        <f>TEXT(tblUdgiftstyper[[#This Row],[UDGIFTSTYPE_NR]], "0000") &amp; " " &amp; tblUdgiftstyper[[#This Row],[UDGIFTSTYPE_BESK]]</f>
        <v>2598 Hensæt. link.sendenet</v>
      </c>
      <c r="C134" t="s">
        <v>271</v>
      </c>
      <c r="E134" s="1" t="s">
        <v>2019</v>
      </c>
      <c r="F134" t="s">
        <v>2020</v>
      </c>
      <c r="G134" t="s">
        <v>1935</v>
      </c>
    </row>
    <row r="135" spans="1:7" x14ac:dyDescent="0.3">
      <c r="A135" s="1" t="s">
        <v>272</v>
      </c>
      <c r="B135" t="str">
        <f>TEXT(tblUdgiftstyper[[#This Row],[UDGIFTSTYPE_NR]], "0000") &amp; " " &amp; tblUdgiftstyper[[#This Row],[UDGIFTSTYPE_BESK]]</f>
        <v>2599 Links sendenet diverse</v>
      </c>
      <c r="C135" t="s">
        <v>273</v>
      </c>
      <c r="E135" s="1" t="s">
        <v>2021</v>
      </c>
      <c r="F135" t="s">
        <v>2022</v>
      </c>
      <c r="G135" t="s">
        <v>1935</v>
      </c>
    </row>
    <row r="136" spans="1:7" x14ac:dyDescent="0.3">
      <c r="A136" s="1" t="s">
        <v>274</v>
      </c>
      <c r="B136" t="str">
        <f>TEXT(tblUdgiftstyper[[#This Row],[UDGIFTSTYPE_NR]], "0000") &amp; " " &amp; tblUdgiftstyper[[#This Row],[UDGIFTSTYPE_BESK]]</f>
        <v>2601 Nyhedsbureau afgift</v>
      </c>
      <c r="C136" t="s">
        <v>275</v>
      </c>
      <c r="E136" s="1" t="s">
        <v>2023</v>
      </c>
      <c r="F136" t="s">
        <v>2024</v>
      </c>
      <c r="G136" t="s">
        <v>1935</v>
      </c>
    </row>
    <row r="137" spans="1:7" x14ac:dyDescent="0.3">
      <c r="A137" s="1" t="s">
        <v>276</v>
      </c>
      <c r="B137" t="str">
        <f>TEXT(tblUdgiftstyper[[#This Row],[UDGIFTSTYPE_NR]], "0000") &amp; " " &amp; tblUdgiftstyper[[#This Row],[UDGIFTSTYPE_BESK]]</f>
        <v>2605 Meteorolog afgift</v>
      </c>
      <c r="C137" t="s">
        <v>277</v>
      </c>
      <c r="E137" s="1" t="s">
        <v>2025</v>
      </c>
      <c r="F137" t="s">
        <v>2026</v>
      </c>
      <c r="G137" t="s">
        <v>1935</v>
      </c>
    </row>
    <row r="138" spans="1:7" x14ac:dyDescent="0.3">
      <c r="A138" s="1" t="s">
        <v>278</v>
      </c>
      <c r="B138" t="str">
        <f>TEXT(tblUdgiftstyper[[#This Row],[UDGIFTSTYPE_NR]], "0000") &amp; " " &amp; tblUdgiftstyper[[#This Row],[UDGIFTSTYPE_BESK]]</f>
        <v>2610 EBU-EVN afgift</v>
      </c>
      <c r="C138" t="s">
        <v>279</v>
      </c>
      <c r="E138" s="1" t="s">
        <v>2027</v>
      </c>
      <c r="F138" t="s">
        <v>2028</v>
      </c>
      <c r="G138" t="s">
        <v>1935</v>
      </c>
    </row>
    <row r="139" spans="1:7" x14ac:dyDescent="0.3">
      <c r="A139" s="1" t="s">
        <v>280</v>
      </c>
      <c r="B139" t="str">
        <f>TEXT(tblUdgiftstyper[[#This Row],[UDGIFTSTYPE_NR]], "0000") &amp; " " &amp; tblUdgiftstyper[[#This Row],[UDGIFTSTYPE_BESK]]</f>
        <v>2698 Hensættelser afgifter</v>
      </c>
      <c r="C139" t="s">
        <v>281</v>
      </c>
      <c r="E139" s="1" t="s">
        <v>2029</v>
      </c>
      <c r="F139" t="s">
        <v>2030</v>
      </c>
      <c r="G139" t="s">
        <v>1935</v>
      </c>
    </row>
    <row r="140" spans="1:7" x14ac:dyDescent="0.3">
      <c r="A140" s="1" t="s">
        <v>282</v>
      </c>
      <c r="B140" t="str">
        <f>TEXT(tblUdgiftstyper[[#This Row],[UDGIFTSTYPE_NR]], "0000") &amp; " " &amp; tblUdgiftstyper[[#This Row],[UDGIFTSTYPE_BESK]]</f>
        <v>2699 Afgifter bureauer diverse</v>
      </c>
      <c r="C140" t="s">
        <v>283</v>
      </c>
      <c r="E140" s="1" t="s">
        <v>2031</v>
      </c>
      <c r="F140" t="s">
        <v>2032</v>
      </c>
      <c r="G140" t="s">
        <v>1935</v>
      </c>
    </row>
    <row r="141" spans="1:7" x14ac:dyDescent="0.3">
      <c r="A141" s="1" t="s">
        <v>284</v>
      </c>
      <c r="B141" t="str">
        <f>TEXT(tblUdgiftstyper[[#This Row],[UDGIFTSTYPE_NR]], "0000") &amp; " " &amp; tblUdgiftstyper[[#This Row],[UDGIFTSTYPE_BESK]]</f>
        <v>2701 Præmier</v>
      </c>
      <c r="C141" t="s">
        <v>285</v>
      </c>
      <c r="E141" s="1" t="s">
        <v>2033</v>
      </c>
      <c r="F141" t="s">
        <v>2034</v>
      </c>
      <c r="G141" t="s">
        <v>1935</v>
      </c>
    </row>
    <row r="142" spans="1:7" x14ac:dyDescent="0.3">
      <c r="A142" s="1" t="s">
        <v>286</v>
      </c>
      <c r="B142" t="str">
        <f>TEXT(tblUdgiftstyper[[#This Row],[UDGIFTSTYPE_NR]], "0000") &amp; " " &amp; tblUdgiftstyper[[#This Row],[UDGIFTSTYPE_BESK]]</f>
        <v>2702 Præmieafgift</v>
      </c>
      <c r="C142" t="s">
        <v>287</v>
      </c>
      <c r="E142" s="1" t="s">
        <v>2035</v>
      </c>
      <c r="F142" t="s">
        <v>2036</v>
      </c>
      <c r="G142" t="s">
        <v>2037</v>
      </c>
    </row>
    <row r="143" spans="1:7" x14ac:dyDescent="0.3">
      <c r="A143" s="1" t="s">
        <v>288</v>
      </c>
      <c r="B143" t="str">
        <f>TEXT(tblUdgiftstyper[[#This Row],[UDGIFTSTYPE_NR]], "0000") &amp; " " &amp; tblUdgiftstyper[[#This Row],[UDGIFTSTYPE_BESK]]</f>
        <v>2703 "Tak for hjælpen" omk.</v>
      </c>
      <c r="C143" t="s">
        <v>289</v>
      </c>
      <c r="E143" s="1" t="s">
        <v>2038</v>
      </c>
      <c r="F143" t="s">
        <v>2039</v>
      </c>
      <c r="G143" t="s">
        <v>2037</v>
      </c>
    </row>
    <row r="144" spans="1:7" x14ac:dyDescent="0.3">
      <c r="A144" s="1" t="s">
        <v>290</v>
      </c>
      <c r="B144" t="str">
        <f>TEXT(tblUdgiftstyper[[#This Row],[UDGIFTSTYPE_NR]], "0000") &amp; " " &amp; tblUdgiftstyper[[#This Row],[UDGIFTSTYPE_BESK]]</f>
        <v>2705 Billetgebyrer</v>
      </c>
      <c r="C144" t="s">
        <v>291</v>
      </c>
      <c r="E144" s="1" t="s">
        <v>2040</v>
      </c>
      <c r="F144" t="s">
        <v>2041</v>
      </c>
      <c r="G144" t="s">
        <v>2037</v>
      </c>
    </row>
    <row r="145" spans="1:7" x14ac:dyDescent="0.3">
      <c r="A145" s="1" t="s">
        <v>292</v>
      </c>
      <c r="B145" t="str">
        <f>TEXT(tblUdgiftstyper[[#This Row],[UDGIFTSTYPE_NR]], "0000") &amp; " " &amp; tblUdgiftstyper[[#This Row],[UDGIFTSTYPE_BESK]]</f>
        <v>2710 Entre og tilm. mv.</v>
      </c>
      <c r="C145" t="s">
        <v>293</v>
      </c>
      <c r="E145" s="1" t="s">
        <v>2042</v>
      </c>
      <c r="F145" t="s">
        <v>2043</v>
      </c>
      <c r="G145" t="s">
        <v>2037</v>
      </c>
    </row>
    <row r="146" spans="1:7" x14ac:dyDescent="0.3">
      <c r="A146" s="1" t="s">
        <v>294</v>
      </c>
      <c r="B146" t="str">
        <f>TEXT(tblUdgiftstyper[[#This Row],[UDGIFTSTYPE_NR]], "0000") &amp; " " &amp; tblUdgiftstyper[[#This Row],[UDGIFTSTYPE_BESK]]</f>
        <v>2750 Udviklingspulje</v>
      </c>
      <c r="C146" t="s">
        <v>295</v>
      </c>
      <c r="E146" s="1" t="s">
        <v>2044</v>
      </c>
      <c r="F146" t="s">
        <v>2045</v>
      </c>
      <c r="G146" t="s">
        <v>2037</v>
      </c>
    </row>
    <row r="147" spans="1:7" x14ac:dyDescent="0.3">
      <c r="A147" s="1" t="s">
        <v>296</v>
      </c>
      <c r="B147" t="str">
        <f>TEXT(tblUdgiftstyper[[#This Row],[UDGIFTSTYPE_NR]], "0000") &amp; " " &amp; tblUdgiftstyper[[#This Row],[UDGIFTSTYPE_BESK]]</f>
        <v>2755 Diverse puljer</v>
      </c>
      <c r="C147" t="s">
        <v>297</v>
      </c>
      <c r="E147" s="1" t="s">
        <v>2046</v>
      </c>
      <c r="F147" t="s">
        <v>2047</v>
      </c>
      <c r="G147" t="s">
        <v>2037</v>
      </c>
    </row>
    <row r="148" spans="1:7" x14ac:dyDescent="0.3">
      <c r="A148" s="1" t="s">
        <v>298</v>
      </c>
      <c r="B148" t="str">
        <f>TEXT(tblUdgiftstyper[[#This Row],[UDGIFTSTYPE_NR]], "0000") &amp; " " &amp; tblUdgiftstyper[[#This Row],[UDGIFTSTYPE_BESK]]</f>
        <v>2790 Kontantrabatter</v>
      </c>
      <c r="C148" t="s">
        <v>299</v>
      </c>
      <c r="E148" s="1" t="s">
        <v>2048</v>
      </c>
      <c r="F148" t="s">
        <v>2049</v>
      </c>
      <c r="G148" t="s">
        <v>2037</v>
      </c>
    </row>
    <row r="149" spans="1:7" x14ac:dyDescent="0.3">
      <c r="A149" s="1" t="s">
        <v>300</v>
      </c>
      <c r="B149" t="str">
        <f>TEXT(tblUdgiftstyper[[#This Row],[UDGIFTSTYPE_NR]], "0000") &amp; " " &amp; tblUdgiftstyper[[#This Row],[UDGIFTSTYPE_BESK]]</f>
        <v>2798 Hensættelse div. prod.</v>
      </c>
      <c r="C149" t="s">
        <v>301</v>
      </c>
      <c r="E149" s="1" t="s">
        <v>2050</v>
      </c>
      <c r="F149" t="s">
        <v>2051</v>
      </c>
      <c r="G149" t="s">
        <v>2037</v>
      </c>
    </row>
    <row r="150" spans="1:7" x14ac:dyDescent="0.3">
      <c r="A150" s="1" t="s">
        <v>302</v>
      </c>
      <c r="B150" t="str">
        <f>TEXT(tblUdgiftstyper[[#This Row],[UDGIFTSTYPE_NR]], "0000") &amp; " " &amp; tblUdgiftstyper[[#This Row],[UDGIFTSTYPE_BESK]]</f>
        <v>2799 Prod.omk. diverse</v>
      </c>
      <c r="C150" t="s">
        <v>303</v>
      </c>
      <c r="E150" s="1" t="s">
        <v>2052</v>
      </c>
      <c r="F150" t="s">
        <v>2045</v>
      </c>
      <c r="G150" t="s">
        <v>2037</v>
      </c>
    </row>
    <row r="151" spans="1:7" x14ac:dyDescent="0.3">
      <c r="A151" s="1" t="s">
        <v>304</v>
      </c>
      <c r="B151" t="str">
        <f>TEXT(tblUdgiftstyper[[#This Row],[UDGIFTSTYPE_NR]], "0000") &amp; " " &amp; tblUdgiftstyper[[#This Row],[UDGIFTSTYPE_BESK]]</f>
        <v>2901 Varekøb til biblioteker</v>
      </c>
      <c r="C151" t="s">
        <v>305</v>
      </c>
      <c r="E151" s="1" t="s">
        <v>2053</v>
      </c>
      <c r="F151" t="s">
        <v>2054</v>
      </c>
      <c r="G151" t="s">
        <v>2037</v>
      </c>
    </row>
    <row r="152" spans="1:7" x14ac:dyDescent="0.3">
      <c r="A152" s="1" t="s">
        <v>306</v>
      </c>
      <c r="B152" t="str">
        <f>TEXT(tblUdgiftstyper[[#This Row],[UDGIFTSTYPE_NR]], "0000") &amp; " " &amp; tblUdgiftstyper[[#This Row],[UDGIFTSTYPE_BESK]]</f>
        <v>2902 Varekøb til Netbutikken</v>
      </c>
      <c r="C152" t="s">
        <v>307</v>
      </c>
      <c r="E152" s="1" t="s">
        <v>2055</v>
      </c>
      <c r="F152" t="s">
        <v>2056</v>
      </c>
      <c r="G152" t="s">
        <v>2037</v>
      </c>
    </row>
    <row r="153" spans="1:7" x14ac:dyDescent="0.3">
      <c r="A153" s="1" t="s">
        <v>308</v>
      </c>
      <c r="B153" t="str">
        <f>TEXT(tblUdgiftstyper[[#This Row],[UDGIFTSTYPE_NR]], "0000") &amp; " " &amp; tblUdgiftstyper[[#This Row],[UDGIFTSTYPE_BESK]]</f>
        <v>2903 Varekøb DR-Butikken</v>
      </c>
      <c r="C153" t="s">
        <v>309</v>
      </c>
      <c r="E153" s="1" t="s">
        <v>2057</v>
      </c>
      <c r="F153" t="s">
        <v>2051</v>
      </c>
      <c r="G153" t="s">
        <v>2037</v>
      </c>
    </row>
    <row r="154" spans="1:7" x14ac:dyDescent="0.3">
      <c r="A154" s="1" t="s">
        <v>310</v>
      </c>
      <c r="B154" t="str">
        <f>TEXT(tblUdgiftstyper[[#This Row],[UDGIFTSTYPE_NR]], "0000") &amp; " " &amp; tblUdgiftstyper[[#This Row],[UDGIFTSTYPE_BESK]]</f>
        <v>2910 Annoncering</v>
      </c>
      <c r="C154" t="s">
        <v>311</v>
      </c>
      <c r="E154" s="1" t="s">
        <v>2058</v>
      </c>
      <c r="F154" t="s">
        <v>2059</v>
      </c>
      <c r="G154" t="s">
        <v>2037</v>
      </c>
    </row>
    <row r="155" spans="1:7" x14ac:dyDescent="0.3">
      <c r="A155" s="1" t="s">
        <v>312</v>
      </c>
      <c r="B155" t="str">
        <f>TEXT(tblUdgiftstyper[[#This Row],[UDGIFTSTYPE_NR]], "0000") &amp; " " &amp; tblUdgiftstyper[[#This Row],[UDGIFTSTYPE_BESK]]</f>
        <v>2920 Layout og koncept</v>
      </c>
      <c r="C155" t="s">
        <v>313</v>
      </c>
      <c r="E155" s="1" t="s">
        <v>2060</v>
      </c>
      <c r="F155" t="s">
        <v>2061</v>
      </c>
      <c r="G155" t="s">
        <v>2037</v>
      </c>
    </row>
    <row r="156" spans="1:7" x14ac:dyDescent="0.3">
      <c r="A156" s="1" t="s">
        <v>314</v>
      </c>
      <c r="B156" t="str">
        <f>TEXT(tblUdgiftstyper[[#This Row],[UDGIFTSTYPE_NR]], "0000") &amp; " " &amp; tblUdgiftstyper[[#This Row],[UDGIFTSTYPE_BESK]]</f>
        <v>2921 Grafik</v>
      </c>
      <c r="C156" t="s">
        <v>241</v>
      </c>
      <c r="E156" s="1" t="s">
        <v>2062</v>
      </c>
      <c r="F156" t="s">
        <v>2063</v>
      </c>
      <c r="G156" t="s">
        <v>2037</v>
      </c>
    </row>
    <row r="157" spans="1:7" x14ac:dyDescent="0.3">
      <c r="A157" s="1" t="s">
        <v>315</v>
      </c>
      <c r="B157" t="str">
        <f>TEXT(tblUdgiftstyper[[#This Row],[UDGIFTSTYPE_NR]], "0000") &amp; " " &amp; tblUdgiftstyper[[#This Row],[UDGIFTSTYPE_BESK]]</f>
        <v>2922 Illustrationer og foto</v>
      </c>
      <c r="C157" t="s">
        <v>316</v>
      </c>
      <c r="E157" s="1" t="s">
        <v>2064</v>
      </c>
      <c r="F157" t="s">
        <v>2065</v>
      </c>
      <c r="G157" t="s">
        <v>2037</v>
      </c>
    </row>
    <row r="158" spans="1:7" x14ac:dyDescent="0.3">
      <c r="A158" s="1" t="s">
        <v>317</v>
      </c>
      <c r="B158" t="str">
        <f>TEXT(tblUdgiftstyper[[#This Row],[UDGIFTSTYPE_NR]], "0000") &amp; " " &amp; tblUdgiftstyper[[#This Row],[UDGIFTSTYPE_BESK]]</f>
        <v>2923 Research og forarbejde</v>
      </c>
      <c r="C158" t="s">
        <v>318</v>
      </c>
      <c r="E158" s="1" t="s">
        <v>2066</v>
      </c>
      <c r="F158" t="s">
        <v>2067</v>
      </c>
      <c r="G158" t="s">
        <v>2037</v>
      </c>
    </row>
    <row r="159" spans="1:7" x14ac:dyDescent="0.3">
      <c r="A159" s="1" t="s">
        <v>319</v>
      </c>
      <c r="B159" t="str">
        <f>TEXT(tblUdgiftstyper[[#This Row],[UDGIFTSTYPE_NR]], "0000") &amp; " " &amp; tblUdgiftstyper[[#This Row],[UDGIFTSTYPE_BESK]]</f>
        <v>2930 Udgivelsesaftaler</v>
      </c>
      <c r="C159" t="s">
        <v>320</v>
      </c>
      <c r="E159" s="1" t="s">
        <v>2068</v>
      </c>
      <c r="F159" t="s">
        <v>2069</v>
      </c>
      <c r="G159" t="s">
        <v>2037</v>
      </c>
    </row>
    <row r="160" spans="1:7" x14ac:dyDescent="0.3">
      <c r="A160" s="1" t="s">
        <v>321</v>
      </c>
      <c r="B160" t="str">
        <f>TEXT(tblUdgiftstyper[[#This Row],[UDGIFTSTYPE_NR]], "0000") &amp; " " &amp; tblUdgiftstyper[[#This Row],[UDGIFTSTYPE_BESK]]</f>
        <v>2931 Leveranceaftaler</v>
      </c>
      <c r="C160" t="s">
        <v>322</v>
      </c>
      <c r="E160" s="1" t="s">
        <v>2070</v>
      </c>
      <c r="F160" t="s">
        <v>2071</v>
      </c>
      <c r="G160" t="s">
        <v>2037</v>
      </c>
    </row>
    <row r="161" spans="1:7" x14ac:dyDescent="0.3">
      <c r="A161" s="1" t="s">
        <v>323</v>
      </c>
      <c r="B161" t="str">
        <f>TEXT(tblUdgiftstyper[[#This Row],[UDGIFTSTYPE_NR]], "0000") &amp; " " &amp; tblUdgiftstyper[[#This Row],[UDGIFTSTYPE_BESK]]</f>
        <v>2940 Vareomk. bar</v>
      </c>
      <c r="C161" t="s">
        <v>324</v>
      </c>
      <c r="E161" s="1" t="s">
        <v>2072</v>
      </c>
      <c r="F161" t="s">
        <v>2073</v>
      </c>
      <c r="G161" t="s">
        <v>2037</v>
      </c>
    </row>
    <row r="162" spans="1:7" x14ac:dyDescent="0.3">
      <c r="A162" s="1" t="s">
        <v>325</v>
      </c>
      <c r="B162" t="str">
        <f>TEXT(tblUdgiftstyper[[#This Row],[UDGIFTSTYPE_NR]], "0000") &amp; " " &amp; tblUdgiftstyper[[#This Row],[UDGIFTSTYPE_BESK]]</f>
        <v>2941 Tjener bar</v>
      </c>
      <c r="C162" t="s">
        <v>326</v>
      </c>
      <c r="E162" s="1" t="s">
        <v>2074</v>
      </c>
      <c r="F162" t="s">
        <v>1950</v>
      </c>
      <c r="G162" t="s">
        <v>2037</v>
      </c>
    </row>
    <row r="163" spans="1:7" x14ac:dyDescent="0.3">
      <c r="A163" s="1" t="s">
        <v>327</v>
      </c>
      <c r="B163" t="str">
        <f>TEXT(tblUdgiftstyper[[#This Row],[UDGIFTSTYPE_NR]], "0000") &amp; " " &amp; tblUdgiftstyper[[#This Row],[UDGIFTSTYPE_BESK]]</f>
        <v>2995 Ændr. lagre af handelsv</v>
      </c>
      <c r="C163" t="s">
        <v>328</v>
      </c>
      <c r="E163" s="1" t="s">
        <v>2075</v>
      </c>
      <c r="F163" t="s">
        <v>1952</v>
      </c>
      <c r="G163" t="s">
        <v>2037</v>
      </c>
    </row>
    <row r="164" spans="1:7" x14ac:dyDescent="0.3">
      <c r="A164" s="1" t="s">
        <v>329</v>
      </c>
      <c r="B164" t="str">
        <f>TEXT(tblUdgiftstyper[[#This Row],[UDGIFTSTYPE_NR]], "0000") &amp; " " &amp; tblUdgiftstyper[[#This Row],[UDGIFTSTYPE_BESK]]</f>
        <v>2998 Hensæt vareforb ikke p.</v>
      </c>
      <c r="C164" t="s">
        <v>330</v>
      </c>
      <c r="E164" s="1" t="s">
        <v>2076</v>
      </c>
      <c r="F164" t="s">
        <v>1954</v>
      </c>
      <c r="G164" t="s">
        <v>2037</v>
      </c>
    </row>
    <row r="165" spans="1:7" x14ac:dyDescent="0.3">
      <c r="A165" s="1" t="s">
        <v>331</v>
      </c>
      <c r="B165" t="str">
        <f>TEXT(tblUdgiftstyper[[#This Row],[UDGIFTSTYPE_NR]], "0000") &amp; " " &amp; tblUdgiftstyper[[#This Row],[UDGIFTSTYPE_BESK]]</f>
        <v>2999 Vareforb ikke p.diverse</v>
      </c>
      <c r="C165" t="s">
        <v>332</v>
      </c>
      <c r="E165" s="1" t="s">
        <v>2077</v>
      </c>
      <c r="F165" t="s">
        <v>1956</v>
      </c>
      <c r="G165" t="s">
        <v>2037</v>
      </c>
    </row>
    <row r="166" spans="1:7" x14ac:dyDescent="0.3">
      <c r="A166" s="1" t="s">
        <v>333</v>
      </c>
      <c r="B166" t="str">
        <f>TEXT(tblUdgiftstyper[[#This Row],[UDGIFTSTYPE_NR]], "0000") &amp; " " &amp; tblUdgiftstyper[[#This Row],[UDGIFTSTYPE_BESK]]</f>
        <v>3101 Kontorartikler</v>
      </c>
      <c r="C166" t="s">
        <v>334</v>
      </c>
      <c r="E166" s="1" t="s">
        <v>2078</v>
      </c>
      <c r="F166" t="s">
        <v>1958</v>
      </c>
      <c r="G166" t="s">
        <v>2037</v>
      </c>
    </row>
    <row r="167" spans="1:7" x14ac:dyDescent="0.3">
      <c r="A167" s="1" t="s">
        <v>335</v>
      </c>
      <c r="B167" t="str">
        <f>TEXT(tblUdgiftstyper[[#This Row],[UDGIFTSTYPE_NR]], "0000") &amp; " " &amp; tblUdgiftstyper[[#This Row],[UDGIFTSTYPE_BESK]]</f>
        <v>3103 Porto</v>
      </c>
      <c r="C167" t="s">
        <v>336</v>
      </c>
      <c r="E167" s="1" t="s">
        <v>2079</v>
      </c>
      <c r="F167" t="s">
        <v>2080</v>
      </c>
      <c r="G167" t="s">
        <v>2037</v>
      </c>
    </row>
    <row r="168" spans="1:7" x14ac:dyDescent="0.3">
      <c r="A168" s="1" t="s">
        <v>337</v>
      </c>
      <c r="B168" t="str">
        <f>TEXT(tblUdgiftstyper[[#This Row],[UDGIFTSTYPE_NR]], "0000") &amp; " " &amp; tblUdgiftstyper[[#This Row],[UDGIFTSTYPE_BESK]]</f>
        <v>3104 Gebyrer diverse</v>
      </c>
      <c r="C168" t="s">
        <v>338</v>
      </c>
      <c r="E168" s="1" t="s">
        <v>2081</v>
      </c>
      <c r="F168" t="s">
        <v>2082</v>
      </c>
      <c r="G168" t="s">
        <v>2037</v>
      </c>
    </row>
    <row r="169" spans="1:7" x14ac:dyDescent="0.3">
      <c r="A169" s="1" t="s">
        <v>339</v>
      </c>
      <c r="B169" t="str">
        <f>TEXT(tblUdgiftstyper[[#This Row],[UDGIFTSTYPE_NR]], "0000") &amp; " " &amp; tblUdgiftstyper[[#This Row],[UDGIFTSTYPE_BESK]]</f>
        <v>3107 Trykning</v>
      </c>
      <c r="C169" t="s">
        <v>340</v>
      </c>
      <c r="E169" s="1" t="s">
        <v>2083</v>
      </c>
      <c r="F169" t="s">
        <v>2084</v>
      </c>
      <c r="G169" t="s">
        <v>2037</v>
      </c>
    </row>
    <row r="170" spans="1:7" x14ac:dyDescent="0.3">
      <c r="A170" s="1" t="s">
        <v>341</v>
      </c>
      <c r="B170" t="str">
        <f>TEXT(tblUdgiftstyper[[#This Row],[UDGIFTSTYPE_NR]], "0000") &amp; " " &amp; tblUdgiftstyper[[#This Row],[UDGIFTSTYPE_BESK]]</f>
        <v>3110 Køb og vedl. kontorinv</v>
      </c>
      <c r="C170" t="s">
        <v>342</v>
      </c>
      <c r="E170" s="1" t="s">
        <v>2085</v>
      </c>
      <c r="F170" t="s">
        <v>2086</v>
      </c>
      <c r="G170" t="s">
        <v>2037</v>
      </c>
    </row>
    <row r="171" spans="1:7" x14ac:dyDescent="0.3">
      <c r="A171" s="1" t="s">
        <v>343</v>
      </c>
      <c r="B171" t="str">
        <f>TEXT(tblUdgiftstyper[[#This Row],[UDGIFTSTYPE_NR]], "0000") &amp; " " &amp; tblUdgiftstyper[[#This Row],[UDGIFTSTYPE_BESK]]</f>
        <v>3111 Aviser PRIVAT</v>
      </c>
      <c r="C171" t="s">
        <v>344</v>
      </c>
      <c r="E171" s="1" t="s">
        <v>2087</v>
      </c>
      <c r="F171" t="s">
        <v>2088</v>
      </c>
      <c r="G171" t="s">
        <v>2037</v>
      </c>
    </row>
    <row r="172" spans="1:7" x14ac:dyDescent="0.3">
      <c r="A172" s="1" t="s">
        <v>345</v>
      </c>
      <c r="B172" t="str">
        <f>TEXT(tblUdgiftstyper[[#This Row],[UDGIFTSTYPE_NR]], "0000") &amp; " " &amp; tblUdgiftstyper[[#This Row],[UDGIFTSTYPE_BESK]]</f>
        <v>3112 Tidsskrifter PRIVAT</v>
      </c>
      <c r="C172" t="s">
        <v>346</v>
      </c>
      <c r="E172" s="1" t="s">
        <v>2089</v>
      </c>
      <c r="F172" t="s">
        <v>2090</v>
      </c>
      <c r="G172" t="s">
        <v>2037</v>
      </c>
    </row>
    <row r="173" spans="1:7" x14ac:dyDescent="0.3">
      <c r="A173" s="1" t="s">
        <v>347</v>
      </c>
      <c r="B173" t="str">
        <f>TEXT(tblUdgiftstyper[[#This Row],[UDGIFTSTYPE_NR]], "0000") &amp; " " &amp; tblUdgiftstyper[[#This Row],[UDGIFTSTYPE_BESK]]</f>
        <v>3113 Avis og tidsskrif. PRIVAT</v>
      </c>
      <c r="C173" t="s">
        <v>348</v>
      </c>
      <c r="E173" s="1" t="s">
        <v>2091</v>
      </c>
      <c r="F173" t="s">
        <v>1962</v>
      </c>
      <c r="G173" t="s">
        <v>2037</v>
      </c>
    </row>
    <row r="174" spans="1:7" x14ac:dyDescent="0.3">
      <c r="A174" s="1" t="s">
        <v>349</v>
      </c>
      <c r="B174" t="str">
        <f>TEXT(tblUdgiftstyper[[#This Row],[UDGIFTSTYPE_NR]], "0000") &amp; " " &amp; tblUdgiftstyper[[#This Row],[UDGIFTSTYPE_BESK]]</f>
        <v>3114 Aviser DR</v>
      </c>
      <c r="C174" t="s">
        <v>350</v>
      </c>
      <c r="E174" s="1" t="s">
        <v>2092</v>
      </c>
      <c r="F174" t="s">
        <v>2093</v>
      </c>
      <c r="G174" t="s">
        <v>2037</v>
      </c>
    </row>
    <row r="175" spans="1:7" x14ac:dyDescent="0.3">
      <c r="A175" s="1" t="s">
        <v>351</v>
      </c>
      <c r="B175" t="str">
        <f>TEXT(tblUdgiftstyper[[#This Row],[UDGIFTSTYPE_NR]], "0000") &amp; " " &amp; tblUdgiftstyper[[#This Row],[UDGIFTSTYPE_BESK]]</f>
        <v>3115 Tidsskrifter DR</v>
      </c>
      <c r="C175" t="s">
        <v>352</v>
      </c>
      <c r="E175" s="1" t="s">
        <v>2094</v>
      </c>
      <c r="F175" t="s">
        <v>1966</v>
      </c>
      <c r="G175" t="s">
        <v>2037</v>
      </c>
    </row>
    <row r="176" spans="1:7" x14ac:dyDescent="0.3">
      <c r="A176" s="1" t="s">
        <v>353</v>
      </c>
      <c r="B176" t="str">
        <f>TEXT(tblUdgiftstyper[[#This Row],[UDGIFTSTYPE_NR]], "0000") &amp; " " &amp; tblUdgiftstyper[[#This Row],[UDGIFTSTYPE_BESK]]</f>
        <v>3116 Aviser og tidsskrifter DR</v>
      </c>
      <c r="C176" t="s">
        <v>354</v>
      </c>
      <c r="E176" s="1" t="s">
        <v>2095</v>
      </c>
      <c r="F176" t="s">
        <v>1970</v>
      </c>
      <c r="G176" t="s">
        <v>2037</v>
      </c>
    </row>
    <row r="177" spans="1:7" x14ac:dyDescent="0.3">
      <c r="A177" s="1" t="s">
        <v>355</v>
      </c>
      <c r="B177" t="str">
        <f>TEXT(tblUdgiftstyper[[#This Row],[UDGIFTSTYPE_NR]], "0000") &amp; " " &amp; tblUdgiftstyper[[#This Row],[UDGIFTSTYPE_BESK]]</f>
        <v>3119 Abonnementer</v>
      </c>
      <c r="C177" t="s">
        <v>356</v>
      </c>
      <c r="E177" s="1" t="s">
        <v>2096</v>
      </c>
      <c r="F177" t="s">
        <v>2097</v>
      </c>
      <c r="G177" t="s">
        <v>2037</v>
      </c>
    </row>
    <row r="178" spans="1:7" x14ac:dyDescent="0.3">
      <c r="A178" s="1" t="s">
        <v>357</v>
      </c>
      <c r="B178" t="str">
        <f>TEXT(tblUdgiftstyper[[#This Row],[UDGIFTSTYPE_NR]], "0000") &amp; " " &amp; tblUdgiftstyper[[#This Row],[UDGIFTSTYPE_BESK]]</f>
        <v>3120 Køb af bøger</v>
      </c>
      <c r="C178" t="s">
        <v>358</v>
      </c>
      <c r="E178" s="1" t="s">
        <v>2098</v>
      </c>
      <c r="F178" t="s">
        <v>1972</v>
      </c>
      <c r="G178" t="s">
        <v>2037</v>
      </c>
    </row>
    <row r="179" spans="1:7" x14ac:dyDescent="0.3">
      <c r="A179" s="1" t="s">
        <v>359</v>
      </c>
      <c r="B179" t="str">
        <f>TEXT(tblUdgiftstyper[[#This Row],[UDGIFTSTYPE_NR]], "0000") &amp; " " &amp; tblUdgiftstyper[[#This Row],[UDGIFTSTYPE_BESK]]</f>
        <v>3130 Ekstern repræsentation</v>
      </c>
      <c r="C179" t="s">
        <v>360</v>
      </c>
      <c r="E179" s="1" t="s">
        <v>2099</v>
      </c>
      <c r="F179" t="s">
        <v>1974</v>
      </c>
      <c r="G179" t="s">
        <v>2037</v>
      </c>
    </row>
    <row r="180" spans="1:7" x14ac:dyDescent="0.3">
      <c r="A180" s="1" t="s">
        <v>361</v>
      </c>
      <c r="B180" t="str">
        <f>TEXT(tblUdgiftstyper[[#This Row],[UDGIFTSTYPE_NR]], "0000") &amp; " " &amp; tblUdgiftstyper[[#This Row],[UDGIFTSTYPE_BESK]]</f>
        <v>3149 Kontorhold diverse</v>
      </c>
      <c r="C180" t="s">
        <v>362</v>
      </c>
      <c r="E180" s="1" t="s">
        <v>2100</v>
      </c>
      <c r="F180" t="s">
        <v>2101</v>
      </c>
      <c r="G180" t="s">
        <v>2037</v>
      </c>
    </row>
    <row r="181" spans="1:7" x14ac:dyDescent="0.3">
      <c r="A181" s="1" t="s">
        <v>363</v>
      </c>
      <c r="B181" t="str">
        <f>TEXT(tblUdgiftstyper[[#This Row],[UDGIFTSTYPE_NR]], "0000") &amp; " " &amp; tblUdgiftstyper[[#This Row],[UDGIFTSTYPE_BESK]]</f>
        <v>3150 IT-hardware køb</v>
      </c>
      <c r="C181" t="s">
        <v>364</v>
      </c>
      <c r="E181" s="1" t="s">
        <v>2102</v>
      </c>
      <c r="F181" t="s">
        <v>1978</v>
      </c>
      <c r="G181" t="s">
        <v>2037</v>
      </c>
    </row>
    <row r="182" spans="1:7" x14ac:dyDescent="0.3">
      <c r="A182" s="1" t="s">
        <v>365</v>
      </c>
      <c r="B182" t="str">
        <f>TEXT(tblUdgiftstyper[[#This Row],[UDGIFTSTYPE_NR]], "0000") &amp; " " &amp; tblUdgiftstyper[[#This Row],[UDGIFTSTYPE_BESK]]</f>
        <v>3151 IT-hardware leasing</v>
      </c>
      <c r="C182" t="s">
        <v>366</v>
      </c>
      <c r="E182" s="1" t="s">
        <v>2103</v>
      </c>
      <c r="F182" t="s">
        <v>1980</v>
      </c>
      <c r="G182" t="s">
        <v>2037</v>
      </c>
    </row>
    <row r="183" spans="1:7" x14ac:dyDescent="0.3">
      <c r="A183" s="1" t="s">
        <v>367</v>
      </c>
      <c r="B183" t="str">
        <f>TEXT(tblUdgiftstyper[[#This Row],[UDGIFTSTYPE_NR]], "0000") &amp; " " &amp; tblUdgiftstyper[[#This Row],[UDGIFTSTYPE_BESK]]</f>
        <v>3152 IT-software køb</v>
      </c>
      <c r="C183" t="s">
        <v>368</v>
      </c>
      <c r="E183" s="1" t="s">
        <v>2104</v>
      </c>
      <c r="F183" t="s">
        <v>1982</v>
      </c>
      <c r="G183" t="s">
        <v>2037</v>
      </c>
    </row>
    <row r="184" spans="1:7" x14ac:dyDescent="0.3">
      <c r="A184" s="1" t="s">
        <v>369</v>
      </c>
      <c r="B184" t="str">
        <f>TEXT(tblUdgiftstyper[[#This Row],[UDGIFTSTYPE_NR]], "0000") &amp; " " &amp; tblUdgiftstyper[[#This Row],[UDGIFTSTYPE_BESK]]</f>
        <v>3153 IT-software leasing</v>
      </c>
      <c r="C184" t="s">
        <v>370</v>
      </c>
      <c r="E184" s="1" t="s">
        <v>2105</v>
      </c>
      <c r="F184" t="s">
        <v>1974</v>
      </c>
      <c r="G184" t="s">
        <v>2037</v>
      </c>
    </row>
    <row r="185" spans="1:7" x14ac:dyDescent="0.3">
      <c r="A185" s="1" t="s">
        <v>371</v>
      </c>
      <c r="B185" t="str">
        <f>TEXT(tblUdgiftstyper[[#This Row],[UDGIFTSTYPE_NR]], "0000") &amp; " " &amp; tblUdgiftstyper[[#This Row],[UDGIFTSTYPE_BESK]]</f>
        <v>3155 Køb bærbare og tablets</v>
      </c>
      <c r="C185" t="s">
        <v>372</v>
      </c>
      <c r="E185" s="1" t="s">
        <v>2106</v>
      </c>
      <c r="F185" t="s">
        <v>2107</v>
      </c>
      <c r="G185" t="s">
        <v>2037</v>
      </c>
    </row>
    <row r="186" spans="1:7" x14ac:dyDescent="0.3">
      <c r="A186" s="1" t="s">
        <v>373</v>
      </c>
      <c r="B186" t="str">
        <f>TEXT(tblUdgiftstyper[[#This Row],[UDGIFTSTYPE_NR]], "0000") &amp; " " &amp; tblUdgiftstyper[[#This Row],[UDGIFTSTYPE_BESK]]</f>
        <v>3160 IT-ydelser</v>
      </c>
      <c r="C186" t="s">
        <v>374</v>
      </c>
      <c r="E186" s="1" t="s">
        <v>2108</v>
      </c>
      <c r="F186" t="s">
        <v>2109</v>
      </c>
      <c r="G186" t="s">
        <v>2037</v>
      </c>
    </row>
    <row r="187" spans="1:7" x14ac:dyDescent="0.3">
      <c r="A187" s="1" t="s">
        <v>375</v>
      </c>
      <c r="B187" t="str">
        <f>TEXT(tblUdgiftstyper[[#This Row],[UDGIFTSTYPE_NR]], "0000") &amp; " " &amp; tblUdgiftstyper[[#This Row],[UDGIFTSTYPE_BESK]]</f>
        <v>3198 Hensættelse kontor og it</v>
      </c>
      <c r="C187" t="s">
        <v>376</v>
      </c>
      <c r="E187" s="1" t="s">
        <v>2110</v>
      </c>
      <c r="F187" t="s">
        <v>2111</v>
      </c>
      <c r="G187" t="s">
        <v>2037</v>
      </c>
    </row>
    <row r="188" spans="1:7" x14ac:dyDescent="0.3">
      <c r="A188" s="1" t="s">
        <v>377</v>
      </c>
      <c r="B188" t="str">
        <f>TEXT(tblUdgiftstyper[[#This Row],[UDGIFTSTYPE_NR]], "0000") &amp; " " &amp; tblUdgiftstyper[[#This Row],[UDGIFTSTYPE_BESK]]</f>
        <v>3199 IT diverse</v>
      </c>
      <c r="C188" t="s">
        <v>378</v>
      </c>
      <c r="E188" s="1" t="s">
        <v>2112</v>
      </c>
      <c r="F188" t="s">
        <v>2113</v>
      </c>
      <c r="G188" t="s">
        <v>2037</v>
      </c>
    </row>
    <row r="189" spans="1:7" x14ac:dyDescent="0.3">
      <c r="A189" s="1" t="s">
        <v>379</v>
      </c>
      <c r="B189" t="str">
        <f>TEXT(tblUdgiftstyper[[#This Row],[UDGIFTSTYPE_NR]], "0000") &amp; " " &amp; tblUdgiftstyper[[#This Row],[UDGIFTSTYPE_BESK]]</f>
        <v>3201 Køb til kiosken</v>
      </c>
      <c r="C189" t="s">
        <v>380</v>
      </c>
      <c r="E189" s="1" t="s">
        <v>2114</v>
      </c>
      <c r="F189" t="s">
        <v>2115</v>
      </c>
      <c r="G189" t="s">
        <v>2037</v>
      </c>
    </row>
    <row r="190" spans="1:7" x14ac:dyDescent="0.3">
      <c r="A190" s="1" t="s">
        <v>381</v>
      </c>
      <c r="B190" t="str">
        <f>TEXT(tblUdgiftstyper[[#This Row],[UDGIFTSTYPE_NR]], "0000") &amp; " " &amp; tblUdgiftstyper[[#This Row],[UDGIFTSTYPE_BESK]]</f>
        <v>3202 Køb til kantinen</v>
      </c>
      <c r="C190" t="s">
        <v>382</v>
      </c>
      <c r="E190" s="1" t="s">
        <v>2116</v>
      </c>
      <c r="F190" t="s">
        <v>2117</v>
      </c>
      <c r="G190" t="s">
        <v>2037</v>
      </c>
    </row>
    <row r="191" spans="1:7" x14ac:dyDescent="0.3">
      <c r="A191" s="1" t="s">
        <v>383</v>
      </c>
      <c r="B191" t="str">
        <f>TEXT(tblUdgiftstyper[[#This Row],[UDGIFTSTYPE_NR]], "0000") &amp; " " &amp; tblUdgiftstyper[[#This Row],[UDGIFTSTYPE_BESK]]</f>
        <v>3203 Udliciterede kantiner</v>
      </c>
      <c r="C191" t="s">
        <v>384</v>
      </c>
      <c r="E191" s="1" t="s">
        <v>2118</v>
      </c>
      <c r="F191" t="s">
        <v>2119</v>
      </c>
      <c r="G191" t="s">
        <v>2037</v>
      </c>
    </row>
    <row r="192" spans="1:7" x14ac:dyDescent="0.3">
      <c r="A192" s="1" t="s">
        <v>385</v>
      </c>
      <c r="B192" t="str">
        <f>TEXT(tblUdgiftstyper[[#This Row],[UDGIFTSTYPE_NR]], "0000") &amp; " " &amp; tblUdgiftstyper[[#This Row],[UDGIFTSTYPE_BESK]]</f>
        <v>3208 Mødefort fagligt uf. DR</v>
      </c>
      <c r="C192" t="s">
        <v>386</v>
      </c>
      <c r="E192" s="1" t="s">
        <v>2120</v>
      </c>
      <c r="F192" t="s">
        <v>2121</v>
      </c>
      <c r="G192" t="s">
        <v>2037</v>
      </c>
    </row>
    <row r="193" spans="1:7" x14ac:dyDescent="0.3">
      <c r="A193" s="1" t="s">
        <v>387</v>
      </c>
      <c r="B193" t="str">
        <f>TEXT(tblUdgiftstyper[[#This Row],[UDGIFTSTYPE_NR]], "0000") &amp; " " &amp; tblUdgiftstyper[[#This Row],[UDGIFTSTYPE_BESK]]</f>
        <v>3209 Mødefort faglift indhold</v>
      </c>
      <c r="C193" t="s">
        <v>388</v>
      </c>
      <c r="E193" s="1" t="s">
        <v>2122</v>
      </c>
      <c r="F193" t="s">
        <v>2113</v>
      </c>
      <c r="G193" t="s">
        <v>2037</v>
      </c>
    </row>
    <row r="194" spans="1:7" x14ac:dyDescent="0.3">
      <c r="A194" s="1" t="s">
        <v>389</v>
      </c>
      <c r="B194" t="str">
        <f>TEXT(tblUdgiftstyper[[#This Row],[UDGIFTSTYPE_NR]], "0000") &amp; " " &amp; tblUdgiftstyper[[#This Row],[UDGIFTSTYPE_BESK]]</f>
        <v>3210 Fortæringsomkostninger</v>
      </c>
      <c r="C194" t="s">
        <v>390</v>
      </c>
      <c r="E194" s="1" t="s">
        <v>2123</v>
      </c>
      <c r="F194" t="s">
        <v>2124</v>
      </c>
      <c r="G194" t="s">
        <v>2037</v>
      </c>
    </row>
    <row r="195" spans="1:7" x14ac:dyDescent="0.3">
      <c r="A195" s="1" t="s">
        <v>391</v>
      </c>
      <c r="B195" t="str">
        <f>TEXT(tblUdgiftstyper[[#This Row],[UDGIFTSTYPE_NR]], "0000") &amp; " " &amp; tblUdgiftstyper[[#This Row],[UDGIFTSTYPE_BESK]]</f>
        <v>3211 Fortæring ifm produktion</v>
      </c>
      <c r="C195" t="s">
        <v>392</v>
      </c>
      <c r="E195" s="1" t="s">
        <v>2125</v>
      </c>
      <c r="F195" t="s">
        <v>2126</v>
      </c>
      <c r="G195" t="s">
        <v>2037</v>
      </c>
    </row>
    <row r="196" spans="1:7" x14ac:dyDescent="0.3">
      <c r="A196" s="1" t="s">
        <v>393</v>
      </c>
      <c r="B196" t="str">
        <f>TEXT(tblUdgiftstyper[[#This Row],[UDGIFTSTYPE_NR]], "0000") &amp; " " &amp; tblUdgiftstyper[[#This Row],[UDGIFTSTYPE_BESK]]</f>
        <v>3212 Arbejdstøj, briller mv.</v>
      </c>
      <c r="C196" t="s">
        <v>394</v>
      </c>
      <c r="E196" s="1" t="s">
        <v>2127</v>
      </c>
      <c r="F196" t="s">
        <v>2128</v>
      </c>
      <c r="G196" t="s">
        <v>2037</v>
      </c>
    </row>
    <row r="197" spans="1:7" x14ac:dyDescent="0.3">
      <c r="A197" s="1" t="s">
        <v>395</v>
      </c>
      <c r="B197" t="str">
        <f>TEXT(tblUdgiftstyper[[#This Row],[UDGIFTSTYPE_NR]], "0000") &amp; " " &amp; tblUdgiftstyper[[#This Row],[UDGIFTSTYPE_BESK]]</f>
        <v>3213 Læge tandlæg psykolog</v>
      </c>
      <c r="C197" t="s">
        <v>396</v>
      </c>
      <c r="E197" s="1" t="s">
        <v>2129</v>
      </c>
      <c r="F197" t="s">
        <v>2119</v>
      </c>
      <c r="G197" t="s">
        <v>2037</v>
      </c>
    </row>
    <row r="198" spans="1:7" x14ac:dyDescent="0.3">
      <c r="A198" s="1" t="s">
        <v>397</v>
      </c>
      <c r="B198" t="str">
        <f>TEXT(tblUdgiftstyper[[#This Row],[UDGIFTSTYPE_NR]], "0000") &amp; " " &amp; tblUdgiftstyper[[#This Row],[UDGIFTSTYPE_BESK]]</f>
        <v>3215 Rejselegater</v>
      </c>
      <c r="C198" t="s">
        <v>398</v>
      </c>
      <c r="E198" s="1" t="s">
        <v>2130</v>
      </c>
      <c r="F198" t="s">
        <v>2131</v>
      </c>
      <c r="G198" t="s">
        <v>2037</v>
      </c>
    </row>
    <row r="199" spans="1:7" x14ac:dyDescent="0.3">
      <c r="A199" s="1" t="s">
        <v>399</v>
      </c>
      <c r="B199" t="str">
        <f>TEXT(tblUdgiftstyper[[#This Row],[UDGIFTSTYPE_NR]], "0000") &amp; " " &amp; tblUdgiftstyper[[#This Row],[UDGIFTSTYPE_BESK]]</f>
        <v>3216 Diverse tilskud mv.</v>
      </c>
      <c r="C199" t="s">
        <v>400</v>
      </c>
      <c r="E199" s="1" t="s">
        <v>2132</v>
      </c>
      <c r="F199" t="s">
        <v>2133</v>
      </c>
      <c r="G199" t="s">
        <v>2037</v>
      </c>
    </row>
    <row r="200" spans="1:7" x14ac:dyDescent="0.3">
      <c r="A200" s="1" t="s">
        <v>401</v>
      </c>
      <c r="B200" t="str">
        <f>TEXT(tblUdgiftstyper[[#This Row],[UDGIFTSTYPE_NR]], "0000") &amp; " " &amp; tblUdgiftstyper[[#This Row],[UDGIFTSTYPE_BESK]]</f>
        <v>3220 Flytte og boliggodtg.</v>
      </c>
      <c r="C200" t="s">
        <v>402</v>
      </c>
      <c r="E200" s="1" t="s">
        <v>2134</v>
      </c>
      <c r="F200" t="s">
        <v>2135</v>
      </c>
      <c r="G200" t="s">
        <v>2037</v>
      </c>
    </row>
    <row r="201" spans="1:7" x14ac:dyDescent="0.3">
      <c r="A201" s="1" t="s">
        <v>403</v>
      </c>
      <c r="B201" t="str">
        <f>TEXT(tblUdgiftstyper[[#This Row],[UDGIFTSTYPE_NR]], "0000") &amp; " " &amp; tblUdgiftstyper[[#This Row],[UDGIFTSTYPE_BESK]]</f>
        <v>3225 Foreninger</v>
      </c>
      <c r="C201" t="s">
        <v>404</v>
      </c>
      <c r="E201" s="1" t="s">
        <v>2136</v>
      </c>
      <c r="F201" t="s">
        <v>1984</v>
      </c>
      <c r="G201" t="s">
        <v>2037</v>
      </c>
    </row>
    <row r="202" spans="1:7" x14ac:dyDescent="0.3">
      <c r="A202" s="1" t="s">
        <v>405</v>
      </c>
      <c r="B202" t="str">
        <f>TEXT(tblUdgiftstyper[[#This Row],[UDGIFTSTYPE_NR]], "0000") &amp; " " &amp; tblUdgiftstyper[[#This Row],[UDGIFTSTYPE_BESK]]</f>
        <v>3226 Seminaromkostninger</v>
      </c>
      <c r="C202" t="s">
        <v>406</v>
      </c>
      <c r="E202" s="1" t="s">
        <v>2137</v>
      </c>
      <c r="F202" t="s">
        <v>2010</v>
      </c>
      <c r="G202" t="s">
        <v>2037</v>
      </c>
    </row>
    <row r="203" spans="1:7" x14ac:dyDescent="0.3">
      <c r="A203" s="1" t="s">
        <v>407</v>
      </c>
      <c r="B203" t="str">
        <f>TEXT(tblUdgiftstyper[[#This Row],[UDGIFTSTYPE_NR]], "0000") &amp; " " &amp; tblUdgiftstyper[[#This Row],[UDGIFTSTYPE_BESK]]</f>
        <v>3227 Kursusafgift</v>
      </c>
      <c r="C203" t="s">
        <v>408</v>
      </c>
      <c r="E203" s="1" t="s">
        <v>2138</v>
      </c>
      <c r="F203" t="s">
        <v>2002</v>
      </c>
      <c r="G203" t="s">
        <v>2037</v>
      </c>
    </row>
    <row r="204" spans="1:7" x14ac:dyDescent="0.3">
      <c r="A204" s="1" t="s">
        <v>409</v>
      </c>
      <c r="B204" t="str">
        <f>TEXT(tblUdgiftstyper[[#This Row],[UDGIFTSTYPE_NR]], "0000") &amp; " " &amp; tblUdgiftstyper[[#This Row],[UDGIFTSTYPE_BESK]]</f>
        <v>3229 Boligtjenestetelefoner</v>
      </c>
      <c r="C204" t="s">
        <v>410</v>
      </c>
      <c r="E204" s="1" t="s">
        <v>2139</v>
      </c>
      <c r="F204" t="s">
        <v>2012</v>
      </c>
      <c r="G204" t="s">
        <v>2037</v>
      </c>
    </row>
    <row r="205" spans="1:7" x14ac:dyDescent="0.3">
      <c r="A205" s="1" t="s">
        <v>411</v>
      </c>
      <c r="B205" t="str">
        <f>TEXT(tblUdgiftstyper[[#This Row],[UDGIFTSTYPE_NR]], "0000") &amp; " " &amp; tblUdgiftstyper[[#This Row],[UDGIFTSTYPE_BESK]]</f>
        <v>3230 ADSL, PC-teleomkostninger</v>
      </c>
      <c r="C205" t="s">
        <v>412</v>
      </c>
      <c r="E205" s="1" t="s">
        <v>2140</v>
      </c>
      <c r="F205" t="s">
        <v>1986</v>
      </c>
      <c r="G205" t="s">
        <v>2037</v>
      </c>
    </row>
    <row r="206" spans="1:7" x14ac:dyDescent="0.3">
      <c r="A206" s="1" t="s">
        <v>413</v>
      </c>
      <c r="B206" t="str">
        <f>TEXT(tblUdgiftstyper[[#This Row],[UDGIFTSTYPE_NR]], "0000") &amp; " " &amp; tblUdgiftstyper[[#This Row],[UDGIFTSTYPE_BESK]]</f>
        <v>3235 Personalepleje</v>
      </c>
      <c r="C206" t="s">
        <v>414</v>
      </c>
      <c r="E206" s="1" t="s">
        <v>2141</v>
      </c>
      <c r="F206" t="s">
        <v>2142</v>
      </c>
      <c r="G206" t="s">
        <v>2037</v>
      </c>
    </row>
    <row r="207" spans="1:7" x14ac:dyDescent="0.3">
      <c r="A207" s="1" t="s">
        <v>415</v>
      </c>
      <c r="B207" t="str">
        <f>TEXT(tblUdgiftstyper[[#This Row],[UDGIFTSTYPE_NR]], "0000") &amp; " " &amp; tblUdgiftstyper[[#This Row],[UDGIFTSTYPE_BESK]]</f>
        <v>3240 Kabel-TV</v>
      </c>
      <c r="C207" t="s">
        <v>416</v>
      </c>
      <c r="E207" s="1" t="s">
        <v>2143</v>
      </c>
      <c r="F207" t="s">
        <v>1990</v>
      </c>
      <c r="G207" t="s">
        <v>2037</v>
      </c>
    </row>
    <row r="208" spans="1:7" x14ac:dyDescent="0.3">
      <c r="A208" s="1" t="s">
        <v>417</v>
      </c>
      <c r="B208" t="str">
        <f>TEXT(tblUdgiftstyper[[#This Row],[UDGIFTSTYPE_NR]], "0000") &amp; " " &amp; tblUdgiftstyper[[#This Row],[UDGIFTSTYPE_BESK]]</f>
        <v>3250 Stillingsannoncering</v>
      </c>
      <c r="C208" t="s">
        <v>418</v>
      </c>
      <c r="E208" s="1" t="s">
        <v>2144</v>
      </c>
      <c r="F208" t="s">
        <v>1992</v>
      </c>
      <c r="G208" t="s">
        <v>2037</v>
      </c>
    </row>
    <row r="209" spans="1:7" x14ac:dyDescent="0.3">
      <c r="A209" s="1" t="s">
        <v>419</v>
      </c>
      <c r="B209" t="str">
        <f>TEXT(tblUdgiftstyper[[#This Row],[UDGIFTSTYPE_NR]], "0000") &amp; " " &amp; tblUdgiftstyper[[#This Row],[UDGIFTSTYPE_BESK]]</f>
        <v>3251 Rekruttering</v>
      </c>
      <c r="C209" t="s">
        <v>420</v>
      </c>
      <c r="E209" s="1" t="s">
        <v>2145</v>
      </c>
      <c r="F209" t="s">
        <v>2146</v>
      </c>
      <c r="G209" t="s">
        <v>2037</v>
      </c>
    </row>
    <row r="210" spans="1:7" x14ac:dyDescent="0.3">
      <c r="A210" s="1" t="s">
        <v>421</v>
      </c>
      <c r="B210" t="str">
        <f>TEXT(tblUdgiftstyper[[#This Row],[UDGIFTSTYPE_NR]], "0000") &amp; " " &amp; tblUdgiftstyper[[#This Row],[UDGIFTSTYPE_BESK]]</f>
        <v>3298 Hensæt. pers.rel. omk</v>
      </c>
      <c r="C210" t="s">
        <v>422</v>
      </c>
      <c r="E210" s="1" t="s">
        <v>2147</v>
      </c>
      <c r="F210" t="s">
        <v>1994</v>
      </c>
      <c r="G210" t="s">
        <v>2037</v>
      </c>
    </row>
    <row r="211" spans="1:7" x14ac:dyDescent="0.3">
      <c r="A211" s="1" t="s">
        <v>423</v>
      </c>
      <c r="B211" t="str">
        <f>TEXT(tblUdgiftstyper[[#This Row],[UDGIFTSTYPE_NR]], "0000") &amp; " " &amp; tblUdgiftstyper[[#This Row],[UDGIFTSTYPE_BESK]]</f>
        <v>3299 Personalere. omk. diverse</v>
      </c>
      <c r="C211" t="s">
        <v>424</v>
      </c>
      <c r="E211" s="1" t="s">
        <v>2148</v>
      </c>
      <c r="F211" t="s">
        <v>1998</v>
      </c>
      <c r="G211" t="s">
        <v>2037</v>
      </c>
    </row>
    <row r="212" spans="1:7" x14ac:dyDescent="0.3">
      <c r="A212" s="1" t="s">
        <v>425</v>
      </c>
      <c r="B212" t="str">
        <f>TEXT(tblUdgiftstyper[[#This Row],[UDGIFTSTYPE_NR]], "0000") &amp; " " &amp; tblUdgiftstyper[[#This Row],[UDGIFTSTYPE_BESK]]</f>
        <v>3301 Transportomk. fly</v>
      </c>
      <c r="C212" t="s">
        <v>426</v>
      </c>
      <c r="E212" s="1" t="s">
        <v>2149</v>
      </c>
      <c r="F212" t="s">
        <v>1996</v>
      </c>
      <c r="G212" t="s">
        <v>2037</v>
      </c>
    </row>
    <row r="213" spans="1:7" x14ac:dyDescent="0.3">
      <c r="A213" s="1" t="s">
        <v>427</v>
      </c>
      <c r="B213" t="str">
        <f>TEXT(tblUdgiftstyper[[#This Row],[UDGIFTSTYPE_NR]], "0000") &amp; " " &amp; tblUdgiftstyper[[#This Row],[UDGIFTSTYPE_BESK]]</f>
        <v>3302 Transportomk. tog</v>
      </c>
      <c r="C213" t="s">
        <v>428</v>
      </c>
      <c r="E213" s="1" t="s">
        <v>2150</v>
      </c>
      <c r="F213" t="s">
        <v>2000</v>
      </c>
      <c r="G213" t="s">
        <v>2037</v>
      </c>
    </row>
    <row r="214" spans="1:7" x14ac:dyDescent="0.3">
      <c r="A214" s="1" t="s">
        <v>429</v>
      </c>
      <c r="B214" t="str">
        <f>TEXT(tblUdgiftstyper[[#This Row],[UDGIFTSTYPE_NR]], "0000") &amp; " " &amp; tblUdgiftstyper[[#This Row],[UDGIFTSTYPE_BESK]]</f>
        <v>3303 Transportomk. øvrig</v>
      </c>
      <c r="C214" t="s">
        <v>430</v>
      </c>
      <c r="E214" s="1" t="s">
        <v>2151</v>
      </c>
      <c r="F214" t="s">
        <v>2006</v>
      </c>
      <c r="G214" t="s">
        <v>2037</v>
      </c>
    </row>
    <row r="215" spans="1:7" x14ac:dyDescent="0.3">
      <c r="A215" s="1" t="s">
        <v>431</v>
      </c>
      <c r="B215" t="str">
        <f>TEXT(tblUdgiftstyper[[#This Row],[UDGIFTSTYPE_NR]], "0000") &amp; " " &amp; tblUdgiftstyper[[#This Row],[UDGIFTSTYPE_BESK]]</f>
        <v>3310 Opholdsomk. DK</v>
      </c>
      <c r="C215" t="s">
        <v>432</v>
      </c>
      <c r="E215" s="1" t="s">
        <v>2152</v>
      </c>
      <c r="F215" t="s">
        <v>2153</v>
      </c>
      <c r="G215" t="s">
        <v>2037</v>
      </c>
    </row>
    <row r="216" spans="1:7" x14ac:dyDescent="0.3">
      <c r="A216" s="1" t="s">
        <v>433</v>
      </c>
      <c r="B216" t="str">
        <f>TEXT(tblUdgiftstyper[[#This Row],[UDGIFTSTYPE_NR]], "0000") &amp; " " &amp; tblUdgiftstyper[[#This Row],[UDGIFTSTYPE_BESK]]</f>
        <v>3311 Opholdsomk. UDL</v>
      </c>
      <c r="C216" t="s">
        <v>434</v>
      </c>
      <c r="E216" s="1" t="s">
        <v>2154</v>
      </c>
      <c r="F216" t="s">
        <v>2155</v>
      </c>
      <c r="G216" t="s">
        <v>2037</v>
      </c>
    </row>
    <row r="217" spans="1:7" x14ac:dyDescent="0.3">
      <c r="A217" s="1" t="s">
        <v>435</v>
      </c>
      <c r="B217" t="str">
        <f>TEXT(tblUdgiftstyper[[#This Row],[UDGIFTSTYPE_NR]], "0000") &amp; " " &amp; tblUdgiftstyper[[#This Row],[UDGIFTSTYPE_BESK]]</f>
        <v>3320 Fortæring rejser DK</v>
      </c>
      <c r="C217" t="s">
        <v>436</v>
      </c>
      <c r="E217" s="1" t="s">
        <v>2156</v>
      </c>
      <c r="F217" t="s">
        <v>2157</v>
      </c>
      <c r="G217" t="s">
        <v>2037</v>
      </c>
    </row>
    <row r="218" spans="1:7" x14ac:dyDescent="0.3">
      <c r="A218" s="1" t="s">
        <v>437</v>
      </c>
      <c r="B218" t="str">
        <f>TEXT(tblUdgiftstyper[[#This Row],[UDGIFTSTYPE_NR]], "0000") &amp; " " &amp; tblUdgiftstyper[[#This Row],[UDGIFTSTYPE_BESK]]</f>
        <v>3321 Fortæring rejser UDL</v>
      </c>
      <c r="C218" t="s">
        <v>438</v>
      </c>
      <c r="E218" s="1" t="s">
        <v>2158</v>
      </c>
      <c r="F218" t="s">
        <v>2159</v>
      </c>
      <c r="G218" t="s">
        <v>2037</v>
      </c>
    </row>
    <row r="219" spans="1:7" x14ac:dyDescent="0.3">
      <c r="A219" s="1" t="s">
        <v>439</v>
      </c>
      <c r="B219" t="str">
        <f>TEXT(tblUdgiftstyper[[#This Row],[UDGIFTSTYPE_NR]], "0000") &amp; " " &amp; tblUdgiftstyper[[#This Row],[UDGIFTSTYPE_BESK]]</f>
        <v>3324 Diæter</v>
      </c>
      <c r="C219" t="s">
        <v>440</v>
      </c>
      <c r="E219" s="1" t="s">
        <v>2160</v>
      </c>
      <c r="F219" t="s">
        <v>2161</v>
      </c>
      <c r="G219" t="s">
        <v>2037</v>
      </c>
    </row>
    <row r="220" spans="1:7" x14ac:dyDescent="0.3">
      <c r="A220" s="1" t="s">
        <v>441</v>
      </c>
      <c r="B220" t="str">
        <f>TEXT(tblUdgiftstyper[[#This Row],[UDGIFTSTYPE_NR]], "0000") &amp; " " &amp; tblUdgiftstyper[[#This Row],[UDGIFTSTYPE_BESK]]</f>
        <v>3325 Skattefri kørselsgodtg.</v>
      </c>
      <c r="C220" t="s">
        <v>442</v>
      </c>
      <c r="E220" s="1" t="s">
        <v>2162</v>
      </c>
      <c r="F220" t="s">
        <v>1892</v>
      </c>
      <c r="G220" t="s">
        <v>2037</v>
      </c>
    </row>
    <row r="221" spans="1:7" x14ac:dyDescent="0.3">
      <c r="A221" s="1" t="s">
        <v>443</v>
      </c>
      <c r="B221" t="str">
        <f>TEXT(tblUdgiftstyper[[#This Row],[UDGIFTSTYPE_NR]], "0000") &amp; " " &amp; tblUdgiftstyper[[#This Row],[UDGIFTSTYPE_BESK]]</f>
        <v>3330 Rejseforsikring</v>
      </c>
      <c r="C221" t="s">
        <v>444</v>
      </c>
      <c r="E221" s="1" t="s">
        <v>2163</v>
      </c>
      <c r="F221" t="s">
        <v>1894</v>
      </c>
      <c r="G221" t="s">
        <v>2037</v>
      </c>
    </row>
    <row r="222" spans="1:7" x14ac:dyDescent="0.3">
      <c r="A222" s="1" t="s">
        <v>445</v>
      </c>
      <c r="B222" t="str">
        <f>TEXT(tblUdgiftstyper[[#This Row],[UDGIFTSTYPE_NR]], "0000") &amp; " " &amp; tblUdgiftstyper[[#This Row],[UDGIFTSTYPE_BESK]]</f>
        <v>3331 Færge og broafgift</v>
      </c>
      <c r="C222" t="s">
        <v>446</v>
      </c>
      <c r="E222" s="1" t="s">
        <v>2164</v>
      </c>
      <c r="F222" t="s">
        <v>1896</v>
      </c>
      <c r="G222" t="s">
        <v>2037</v>
      </c>
    </row>
    <row r="223" spans="1:7" x14ac:dyDescent="0.3">
      <c r="A223" s="1" t="s">
        <v>447</v>
      </c>
      <c r="B223" t="str">
        <f>TEXT(tblUdgiftstyper[[#This Row],[UDGIFTSTYPE_NR]], "0000") &amp; " " &amp; tblUdgiftstyper[[#This Row],[UDGIFTSTYPE_BESK]]</f>
        <v>3332 Taxakørsel</v>
      </c>
      <c r="C223" t="s">
        <v>448</v>
      </c>
      <c r="E223" s="1" t="s">
        <v>2165</v>
      </c>
      <c r="F223" t="s">
        <v>1898</v>
      </c>
      <c r="G223" t="s">
        <v>2037</v>
      </c>
    </row>
    <row r="224" spans="1:7" x14ac:dyDescent="0.3">
      <c r="A224" s="1" t="s">
        <v>449</v>
      </c>
      <c r="B224" t="str">
        <f>TEXT(tblUdgiftstyper[[#This Row],[UDGIFTSTYPE_NR]], "0000") &amp; " " &amp; tblUdgiftstyper[[#This Row],[UDGIFTSTYPE_BESK]]</f>
        <v>3349 Rejser øvrige</v>
      </c>
      <c r="C224" t="s">
        <v>450</v>
      </c>
      <c r="E224" s="1" t="s">
        <v>2166</v>
      </c>
      <c r="F224" t="s">
        <v>2167</v>
      </c>
      <c r="G224" t="s">
        <v>2037</v>
      </c>
    </row>
    <row r="225" spans="1:7" x14ac:dyDescent="0.3">
      <c r="A225" s="1" t="s">
        <v>451</v>
      </c>
      <c r="B225" t="str">
        <f>TEXT(tblUdgiftstyper[[#This Row],[UDGIFTSTYPE_NR]], "0000") &amp; " " &amp; tblUdgiftstyper[[#This Row],[UDGIFTSTYPE_BESK]]</f>
        <v>3350 Bilskader</v>
      </c>
      <c r="C225" t="s">
        <v>452</v>
      </c>
      <c r="E225" s="1" t="s">
        <v>2168</v>
      </c>
      <c r="F225" t="s">
        <v>2169</v>
      </c>
      <c r="G225" t="s">
        <v>2037</v>
      </c>
    </row>
    <row r="226" spans="1:7" x14ac:dyDescent="0.3">
      <c r="A226" s="1" t="s">
        <v>453</v>
      </c>
      <c r="B226" t="str">
        <f>TEXT(tblUdgiftstyper[[#This Row],[UDGIFTSTYPE_NR]], "0000") &amp; " " &amp; tblUdgiftstyper[[#This Row],[UDGIFTSTYPE_BESK]]</f>
        <v>3351 Bilomkostninger</v>
      </c>
      <c r="C226" t="s">
        <v>454</v>
      </c>
      <c r="E226" s="1" t="s">
        <v>2170</v>
      </c>
      <c r="F226" t="s">
        <v>2171</v>
      </c>
      <c r="G226" t="s">
        <v>2037</v>
      </c>
    </row>
    <row r="227" spans="1:7" x14ac:dyDescent="0.3">
      <c r="A227" s="1" t="s">
        <v>455</v>
      </c>
      <c r="B227" t="str">
        <f>TEXT(tblUdgiftstyper[[#This Row],[UDGIFTSTYPE_NR]], "0000") &amp; " " &amp; tblUdgiftstyper[[#This Row],[UDGIFTSTYPE_BESK]]</f>
        <v>3352 Rep. og vedl. af biler</v>
      </c>
      <c r="C227" t="s">
        <v>456</v>
      </c>
      <c r="E227" s="1" t="s">
        <v>2172</v>
      </c>
      <c r="F227" t="s">
        <v>2173</v>
      </c>
      <c r="G227" t="s">
        <v>2037</v>
      </c>
    </row>
    <row r="228" spans="1:7" x14ac:dyDescent="0.3">
      <c r="A228" s="1" t="s">
        <v>457</v>
      </c>
      <c r="B228" t="str">
        <f>TEXT(tblUdgiftstyper[[#This Row],[UDGIFTSTYPE_NR]], "0000") &amp; " " &amp; tblUdgiftstyper[[#This Row],[UDGIFTSTYPE_BESK]]</f>
        <v>3355 Parkeringsomkostninger</v>
      </c>
      <c r="C228" t="s">
        <v>458</v>
      </c>
      <c r="E228" s="1" t="s">
        <v>2174</v>
      </c>
      <c r="F228" t="s">
        <v>2175</v>
      </c>
      <c r="G228" t="s">
        <v>2037</v>
      </c>
    </row>
    <row r="229" spans="1:7" x14ac:dyDescent="0.3">
      <c r="A229" s="1" t="s">
        <v>459</v>
      </c>
      <c r="B229" t="str">
        <f>TEXT(tblUdgiftstyper[[#This Row],[UDGIFTSTYPE_NR]], "0000") &amp; " " &amp; tblUdgiftstyper[[#This Row],[UDGIFTSTYPE_BESK]]</f>
        <v>3356 Brændstof</v>
      </c>
      <c r="C229" t="s">
        <v>460</v>
      </c>
      <c r="E229" s="1" t="s">
        <v>2176</v>
      </c>
      <c r="F229" t="s">
        <v>2177</v>
      </c>
      <c r="G229" t="s">
        <v>2037</v>
      </c>
    </row>
    <row r="230" spans="1:7" x14ac:dyDescent="0.3">
      <c r="A230" s="1" t="s">
        <v>461</v>
      </c>
      <c r="B230" t="str">
        <f>TEXT(tblUdgiftstyper[[#This Row],[UDGIFTSTYPE_NR]], "0000") &amp; " " &amp; tblUdgiftstyper[[#This Row],[UDGIFTSTYPE_BESK]]</f>
        <v>3357 Afgifter og forsik. bil</v>
      </c>
      <c r="C230" t="s">
        <v>462</v>
      </c>
      <c r="E230" s="1" t="s">
        <v>2178</v>
      </c>
      <c r="F230" t="s">
        <v>2179</v>
      </c>
      <c r="G230" t="s">
        <v>2037</v>
      </c>
    </row>
    <row r="231" spans="1:7" x14ac:dyDescent="0.3">
      <c r="A231" s="1" t="s">
        <v>463</v>
      </c>
      <c r="B231" t="str">
        <f>TEXT(tblUdgiftstyper[[#This Row],[UDGIFTSTYPE_NR]], "0000") &amp; " " &amp; tblUdgiftstyper[[#This Row],[UDGIFTSTYPE_BESK]]</f>
        <v>3360 Leje af transportmidler</v>
      </c>
      <c r="C231" t="s">
        <v>464</v>
      </c>
      <c r="E231" s="1" t="s">
        <v>2180</v>
      </c>
      <c r="F231" t="s">
        <v>2181</v>
      </c>
      <c r="G231" t="s">
        <v>2037</v>
      </c>
    </row>
    <row r="232" spans="1:7" x14ac:dyDescent="0.3">
      <c r="A232" s="1" t="s">
        <v>465</v>
      </c>
      <c r="B232" t="str">
        <f>TEXT(tblUdgiftstyper[[#This Row],[UDGIFTSTYPE_NR]], "0000") &amp; " " &amp; tblUdgiftstyper[[#This Row],[UDGIFTSTYPE_BESK]]</f>
        <v>3361 Drift af truck</v>
      </c>
      <c r="C232" t="s">
        <v>466</v>
      </c>
      <c r="E232" s="1" t="s">
        <v>2182</v>
      </c>
      <c r="F232" t="s">
        <v>1896</v>
      </c>
      <c r="G232" t="s">
        <v>2037</v>
      </c>
    </row>
    <row r="233" spans="1:7" x14ac:dyDescent="0.3">
      <c r="A233" s="1" t="s">
        <v>467</v>
      </c>
      <c r="B233" t="str">
        <f>TEXT(tblUdgiftstyper[[#This Row],[UDGIFTSTYPE_NR]], "0000") &amp; " " &amp; tblUdgiftstyper[[#This Row],[UDGIFTSTYPE_BESK]]</f>
        <v>3363 Leasing af biler</v>
      </c>
      <c r="C233" t="s">
        <v>468</v>
      </c>
      <c r="E233" s="1" t="s">
        <v>2183</v>
      </c>
      <c r="F233" t="s">
        <v>2184</v>
      </c>
      <c r="G233" t="s">
        <v>2037</v>
      </c>
    </row>
    <row r="234" spans="1:7" x14ac:dyDescent="0.3">
      <c r="A234" s="1" t="s">
        <v>469</v>
      </c>
      <c r="B234" t="str">
        <f>TEXT(tblUdgiftstyper[[#This Row],[UDGIFTSTYPE_NR]], "0000") &amp; " " &amp; tblUdgiftstyper[[#This Row],[UDGIFTSTYPE_BESK]]</f>
        <v>3365 Redningskorps</v>
      </c>
      <c r="C234" t="s">
        <v>470</v>
      </c>
      <c r="E234" s="1" t="s">
        <v>2185</v>
      </c>
      <c r="F234" t="s">
        <v>2186</v>
      </c>
      <c r="G234" t="s">
        <v>2037</v>
      </c>
    </row>
    <row r="235" spans="1:7" x14ac:dyDescent="0.3">
      <c r="A235" s="1" t="s">
        <v>471</v>
      </c>
      <c r="B235" t="str">
        <f>TEXT(tblUdgiftstyper[[#This Row],[UDGIFTSTYPE_NR]], "0000") &amp; " " &amp; tblUdgiftstyper[[#This Row],[UDGIFTSTYPE_BESK]]</f>
        <v>3370 Kørselsord. skæve tider</v>
      </c>
      <c r="C235" t="s">
        <v>472</v>
      </c>
      <c r="E235" s="1" t="s">
        <v>2187</v>
      </c>
      <c r="F235" t="s">
        <v>2188</v>
      </c>
      <c r="G235" t="s">
        <v>2037</v>
      </c>
    </row>
    <row r="236" spans="1:7" x14ac:dyDescent="0.3">
      <c r="A236" s="1" t="s">
        <v>473</v>
      </c>
      <c r="B236" t="str">
        <f>TEXT(tblUdgiftstyper[[#This Row],[UDGIFTSTYPE_NR]], "0000") &amp; " " &amp; tblUdgiftstyper[[#This Row],[UDGIFTSTYPE_BESK]]</f>
        <v>3371 Fragt</v>
      </c>
      <c r="C236" t="s">
        <v>474</v>
      </c>
      <c r="E236" s="1" t="s">
        <v>2189</v>
      </c>
      <c r="F236" t="s">
        <v>2190</v>
      </c>
      <c r="G236" t="s">
        <v>2037</v>
      </c>
    </row>
    <row r="237" spans="1:7" x14ac:dyDescent="0.3">
      <c r="A237" s="1" t="s">
        <v>475</v>
      </c>
      <c r="B237" t="str">
        <f>TEXT(tblUdgiftstyper[[#This Row],[UDGIFTSTYPE_NR]], "0000") &amp; " " &amp; tblUdgiftstyper[[#This Row],[UDGIFTSTYPE_BESK]]</f>
        <v>3398 Hensæt rejser og transp.</v>
      </c>
      <c r="C237" t="s">
        <v>476</v>
      </c>
      <c r="E237" s="1" t="s">
        <v>2191</v>
      </c>
      <c r="F237" t="s">
        <v>2192</v>
      </c>
      <c r="G237" t="s">
        <v>2037</v>
      </c>
    </row>
    <row r="238" spans="1:7" x14ac:dyDescent="0.3">
      <c r="A238" s="1" t="s">
        <v>477</v>
      </c>
      <c r="B238" t="str">
        <f>TEXT(tblUdgiftstyper[[#This Row],[UDGIFTSTYPE_NR]], "0000") &amp; " " &amp; tblUdgiftstyper[[#This Row],[UDGIFTSTYPE_BESK]]</f>
        <v>3399 Rejser og transport div.</v>
      </c>
      <c r="C238" t="s">
        <v>478</v>
      </c>
      <c r="E238" s="1" t="s">
        <v>2193</v>
      </c>
      <c r="F238" t="s">
        <v>2194</v>
      </c>
      <c r="G238" t="s">
        <v>2037</v>
      </c>
    </row>
    <row r="239" spans="1:7" x14ac:dyDescent="0.3">
      <c r="A239" s="1" t="s">
        <v>479</v>
      </c>
      <c r="B239" t="str">
        <f>TEXT(tblUdgiftstyper[[#This Row],[UDGIFTSTYPE_NR]], "0000") &amp; " " &amp; tblUdgiftstyper[[#This Row],[UDGIFTSTYPE_BESK]]</f>
        <v>3401 Køb af telefoner</v>
      </c>
      <c r="C239" t="s">
        <v>480</v>
      </c>
      <c r="E239" s="1" t="s">
        <v>2195</v>
      </c>
      <c r="F239" t="s">
        <v>2196</v>
      </c>
      <c r="G239" t="s">
        <v>2037</v>
      </c>
    </row>
    <row r="240" spans="1:7" x14ac:dyDescent="0.3">
      <c r="A240" s="1" t="s">
        <v>481</v>
      </c>
      <c r="B240" t="str">
        <f>TEXT(tblUdgiftstyper[[#This Row],[UDGIFTSTYPE_NR]], "0000") &amp; " " &amp; tblUdgiftstyper[[#This Row],[UDGIFTSTYPE_BESK]]</f>
        <v>3402 Forbrug telefoni mv.</v>
      </c>
      <c r="C240" t="s">
        <v>482</v>
      </c>
      <c r="E240" s="1" t="s">
        <v>2197</v>
      </c>
      <c r="F240" t="s">
        <v>2198</v>
      </c>
      <c r="G240" t="s">
        <v>2037</v>
      </c>
    </row>
    <row r="241" spans="1:7" x14ac:dyDescent="0.3">
      <c r="A241" s="1" t="s">
        <v>483</v>
      </c>
      <c r="B241" t="str">
        <f>TEXT(tblUdgiftstyper[[#This Row],[UDGIFTSTYPE_NR]], "0000") &amp; " " &amp; tblUdgiftstyper[[#This Row],[UDGIFTSTYPE_BESK]]</f>
        <v>3403 Korrespondenttelefoner</v>
      </c>
      <c r="C241" t="s">
        <v>484</v>
      </c>
      <c r="E241" s="1" t="s">
        <v>2199</v>
      </c>
      <c r="F241" t="s">
        <v>2200</v>
      </c>
      <c r="G241" t="s">
        <v>2037</v>
      </c>
    </row>
    <row r="242" spans="1:7" x14ac:dyDescent="0.3">
      <c r="A242" s="1" t="s">
        <v>485</v>
      </c>
      <c r="B242" t="str">
        <f>TEXT(tblUdgiftstyper[[#This Row],[UDGIFTSTYPE_NR]], "0000") &amp; " " &amp; tblUdgiftstyper[[#This Row],[UDGIFTSTYPE_BESK]]</f>
        <v>3410 Abonnementer telefoni</v>
      </c>
      <c r="C242" t="s">
        <v>486</v>
      </c>
      <c r="E242" s="1" t="s">
        <v>2201</v>
      </c>
      <c r="F242" t="s">
        <v>2202</v>
      </c>
      <c r="G242" t="s">
        <v>2037</v>
      </c>
    </row>
    <row r="243" spans="1:7" x14ac:dyDescent="0.3">
      <c r="A243" s="1" t="s">
        <v>487</v>
      </c>
      <c r="B243" t="str">
        <f>TEXT(tblUdgiftstyper[[#This Row],[UDGIFTSTYPE_NR]], "0000") &amp; " " &amp; tblUdgiftstyper[[#This Row],[UDGIFTSTYPE_BESK]]</f>
        <v>3448 Hensættelse kommunika.</v>
      </c>
      <c r="C243" t="s">
        <v>488</v>
      </c>
      <c r="E243" s="1" t="s">
        <v>2203</v>
      </c>
      <c r="F243" t="s">
        <v>2204</v>
      </c>
      <c r="G243" t="s">
        <v>2037</v>
      </c>
    </row>
    <row r="244" spans="1:7" x14ac:dyDescent="0.3">
      <c r="A244" s="1" t="s">
        <v>489</v>
      </c>
      <c r="B244" t="str">
        <f>TEXT(tblUdgiftstyper[[#This Row],[UDGIFTSTYPE_NR]], "0000") &amp; " " &amp; tblUdgiftstyper[[#This Row],[UDGIFTSTYPE_BESK]]</f>
        <v>3449 Kommunikation diverse</v>
      </c>
      <c r="C244" t="s">
        <v>490</v>
      </c>
      <c r="E244" s="1" t="s">
        <v>2205</v>
      </c>
      <c r="F244" t="s">
        <v>2059</v>
      </c>
      <c r="G244" t="s">
        <v>2037</v>
      </c>
    </row>
    <row r="245" spans="1:7" x14ac:dyDescent="0.3">
      <c r="A245" s="1" t="s">
        <v>491</v>
      </c>
      <c r="B245" t="str">
        <f>TEXT(tblUdgiftstyper[[#This Row],[UDGIFTSTYPE_NR]], "0000") &amp; " " &amp; tblUdgiftstyper[[#This Row],[UDGIFTSTYPE_BESK]]</f>
        <v>3450 PR-artikler</v>
      </c>
      <c r="C245" t="s">
        <v>492</v>
      </c>
      <c r="E245" s="1" t="s">
        <v>2206</v>
      </c>
      <c r="F245" t="s">
        <v>2207</v>
      </c>
      <c r="G245" t="s">
        <v>2037</v>
      </c>
    </row>
    <row r="246" spans="1:7" x14ac:dyDescent="0.3">
      <c r="A246" s="1" t="s">
        <v>493</v>
      </c>
      <c r="B246" t="str">
        <f>TEXT(tblUdgiftstyper[[#This Row],[UDGIFTSTYPE_NR]], "0000") &amp; " " &amp; tblUdgiftstyper[[#This Row],[UDGIFTSTYPE_BESK]]</f>
        <v>3451 Reklamer og kampagner</v>
      </c>
      <c r="C246" t="s">
        <v>494</v>
      </c>
      <c r="E246" s="1" t="s">
        <v>2208</v>
      </c>
      <c r="F246" t="s">
        <v>2209</v>
      </c>
      <c r="G246" t="s">
        <v>2037</v>
      </c>
    </row>
    <row r="247" spans="1:7" x14ac:dyDescent="0.3">
      <c r="A247" s="1" t="s">
        <v>495</v>
      </c>
      <c r="B247" t="str">
        <f>TEXT(tblUdgiftstyper[[#This Row],[UDGIFTSTYPE_NR]], "0000") &amp; " " &amp; tblUdgiftstyper[[#This Row],[UDGIFTSTYPE_BESK]]</f>
        <v>3452 Seer- og Lytterundersøg.</v>
      </c>
      <c r="C247" t="s">
        <v>496</v>
      </c>
      <c r="E247" s="1" t="s">
        <v>2210</v>
      </c>
      <c r="F247" t="s">
        <v>2211</v>
      </c>
      <c r="G247" t="s">
        <v>2037</v>
      </c>
    </row>
    <row r="248" spans="1:7" x14ac:dyDescent="0.3">
      <c r="A248" s="1" t="s">
        <v>497</v>
      </c>
      <c r="B248" t="str">
        <f>TEXT(tblUdgiftstyper[[#This Row],[UDGIFTSTYPE_NR]], "0000") &amp; " " &amp; tblUdgiftstyper[[#This Row],[UDGIFTSTYPE_BESK]]</f>
        <v>3453 Presseklip</v>
      </c>
      <c r="C248" t="s">
        <v>498</v>
      </c>
      <c r="E248" s="1" t="s">
        <v>2212</v>
      </c>
      <c r="F248" t="s">
        <v>2213</v>
      </c>
      <c r="G248" t="s">
        <v>2037</v>
      </c>
    </row>
    <row r="249" spans="1:7" x14ac:dyDescent="0.3">
      <c r="A249" s="1" t="s">
        <v>499</v>
      </c>
      <c r="B249" t="str">
        <f>TEXT(tblUdgiftstyper[[#This Row],[UDGIFTSTYPE_NR]], "0000") &amp; " " &amp; tblUdgiftstyper[[#This Row],[UDGIFTSTYPE_BESK]]</f>
        <v>3460 Repræs. mængdekøb</v>
      </c>
      <c r="C249" t="s">
        <v>500</v>
      </c>
      <c r="E249" s="1" t="s">
        <v>2214</v>
      </c>
      <c r="F249" t="s">
        <v>2215</v>
      </c>
      <c r="G249" t="s">
        <v>2037</v>
      </c>
    </row>
    <row r="250" spans="1:7" x14ac:dyDescent="0.3">
      <c r="A250" s="1" t="s">
        <v>501</v>
      </c>
      <c r="B250" t="str">
        <f>TEXT(tblUdgiftstyper[[#This Row],[UDGIFTSTYPE_NR]], "0000") &amp; " " &amp; tblUdgiftstyper[[#This Row],[UDGIFTSTYPE_BESK]]</f>
        <v>3465 Gaver og priser</v>
      </c>
      <c r="C250" t="s">
        <v>502</v>
      </c>
      <c r="E250" s="1" t="s">
        <v>2216</v>
      </c>
      <c r="F250" t="s">
        <v>2217</v>
      </c>
      <c r="G250" t="s">
        <v>2037</v>
      </c>
    </row>
    <row r="251" spans="1:7" x14ac:dyDescent="0.3">
      <c r="A251" s="1" t="s">
        <v>503</v>
      </c>
      <c r="B251" t="str">
        <f>TEXT(tblUdgiftstyper[[#This Row],[UDGIFTSTYPE_NR]], "0000") &amp; " " &amp; tblUdgiftstyper[[#This Row],[UDGIFTSTYPE_BESK]]</f>
        <v>3498 Hensættelse reklame</v>
      </c>
      <c r="C251" t="s">
        <v>504</v>
      </c>
      <c r="E251" s="1" t="s">
        <v>2218</v>
      </c>
      <c r="F251" t="s">
        <v>846</v>
      </c>
      <c r="G251" t="s">
        <v>2037</v>
      </c>
    </row>
    <row r="252" spans="1:7" x14ac:dyDescent="0.3">
      <c r="A252" s="1" t="s">
        <v>505</v>
      </c>
      <c r="B252" t="str">
        <f>TEXT(tblUdgiftstyper[[#This Row],[UDGIFTSTYPE_NR]], "0000") &amp; " " &amp; tblUdgiftstyper[[#This Row],[UDGIFTSTYPE_BESK]]</f>
        <v>3499 Reklame diverse</v>
      </c>
      <c r="C252" t="s">
        <v>506</v>
      </c>
      <c r="E252" s="1" t="s">
        <v>2219</v>
      </c>
      <c r="F252" t="s">
        <v>2220</v>
      </c>
      <c r="G252" t="s">
        <v>2037</v>
      </c>
    </row>
    <row r="253" spans="1:7" x14ac:dyDescent="0.3">
      <c r="A253" s="1" t="s">
        <v>507</v>
      </c>
      <c r="B253" t="str">
        <f>TEXT(tblUdgiftstyper[[#This Row],[UDGIFTSTYPE_NR]], "0000") &amp; " " &amp; tblUdgiftstyper[[#This Row],[UDGIFTSTYPE_BESK]]</f>
        <v>3501 Ledelseskonsulenter</v>
      </c>
      <c r="C253" t="s">
        <v>508</v>
      </c>
      <c r="E253" s="1" t="s">
        <v>2221</v>
      </c>
      <c r="F253" t="s">
        <v>2222</v>
      </c>
      <c r="G253" t="s">
        <v>2037</v>
      </c>
    </row>
    <row r="254" spans="1:7" x14ac:dyDescent="0.3">
      <c r="A254" s="1" t="s">
        <v>509</v>
      </c>
      <c r="B254" t="str">
        <f>TEXT(tblUdgiftstyper[[#This Row],[UDGIFTSTYPE_NR]], "0000") &amp; " " &amp; tblUdgiftstyper[[#This Row],[UDGIFTSTYPE_BESK]]</f>
        <v>3502 IT-Konsulenter</v>
      </c>
      <c r="C254" t="s">
        <v>510</v>
      </c>
      <c r="E254" s="1" t="s">
        <v>2223</v>
      </c>
      <c r="F254" t="s">
        <v>2224</v>
      </c>
      <c r="G254" t="s">
        <v>2037</v>
      </c>
    </row>
    <row r="255" spans="1:7" x14ac:dyDescent="0.3">
      <c r="A255" s="1" t="s">
        <v>511</v>
      </c>
      <c r="B255" t="str">
        <f>TEXT(tblUdgiftstyper[[#This Row],[UDGIFTSTYPE_NR]], "0000") &amp; " " &amp; tblUdgiftstyper[[#This Row],[UDGIFTSTYPE_BESK]]</f>
        <v>3503 Arbejdsmiljøkonsulent</v>
      </c>
      <c r="C255" t="s">
        <v>512</v>
      </c>
      <c r="E255" s="1" t="s">
        <v>2225</v>
      </c>
      <c r="F255" t="s">
        <v>2226</v>
      </c>
      <c r="G255" t="s">
        <v>2037</v>
      </c>
    </row>
    <row r="256" spans="1:7" x14ac:dyDescent="0.3">
      <c r="A256" s="1" t="s">
        <v>513</v>
      </c>
      <c r="B256" t="str">
        <f>TEXT(tblUdgiftstyper[[#This Row],[UDGIFTSTYPE_NR]], "0000") &amp; " " &amp; tblUdgiftstyper[[#This Row],[UDGIFTSTYPE_BESK]]</f>
        <v>3509 Diverse konsulenter</v>
      </c>
      <c r="C256" t="s">
        <v>514</v>
      </c>
      <c r="E256" s="1" t="s">
        <v>2227</v>
      </c>
      <c r="F256" t="s">
        <v>2228</v>
      </c>
      <c r="G256" t="s">
        <v>2037</v>
      </c>
    </row>
    <row r="257" spans="1:7" x14ac:dyDescent="0.3">
      <c r="A257" s="1" t="s">
        <v>515</v>
      </c>
      <c r="B257" t="str">
        <f>TEXT(tblUdgiftstyper[[#This Row],[UDGIFTSTYPE_NR]], "0000") &amp; " " &amp; tblUdgiftstyper[[#This Row],[UDGIFTSTYPE_BESK]]</f>
        <v>3515 Revisionshonorar</v>
      </c>
      <c r="C257" t="s">
        <v>516</v>
      </c>
      <c r="E257" s="1" t="s">
        <v>2229</v>
      </c>
      <c r="F257" t="s">
        <v>2230</v>
      </c>
      <c r="G257" t="s">
        <v>2037</v>
      </c>
    </row>
    <row r="258" spans="1:7" x14ac:dyDescent="0.3">
      <c r="A258" s="1" t="s">
        <v>517</v>
      </c>
      <c r="B258" t="str">
        <f>TEXT(tblUdgiftstyper[[#This Row],[UDGIFTSTYPE_NR]], "0000") &amp; " " &amp; tblUdgiftstyper[[#This Row],[UDGIFTSTYPE_BESK]]</f>
        <v>3520 Advokatsalær</v>
      </c>
      <c r="C258" t="s">
        <v>518</v>
      </c>
      <c r="E258" s="1" t="s">
        <v>2231</v>
      </c>
      <c r="F258" t="s">
        <v>2232</v>
      </c>
      <c r="G258" t="s">
        <v>2037</v>
      </c>
    </row>
    <row r="259" spans="1:7" x14ac:dyDescent="0.3">
      <c r="A259" s="1" t="s">
        <v>519</v>
      </c>
      <c r="B259" t="str">
        <f>TEXT(tblUdgiftstyper[[#This Row],[UDGIFTSTYPE_NR]], "0000") &amp; " " &amp; tblUdgiftstyper[[#This Row],[UDGIFTSTYPE_BESK]]</f>
        <v>3521 Retsgebyr</v>
      </c>
      <c r="C259" t="s">
        <v>520</v>
      </c>
      <c r="E259" s="1" t="s">
        <v>2233</v>
      </c>
      <c r="F259" t="s">
        <v>2234</v>
      </c>
      <c r="G259" t="s">
        <v>2037</v>
      </c>
    </row>
    <row r="260" spans="1:7" x14ac:dyDescent="0.3">
      <c r="A260" s="1" t="s">
        <v>521</v>
      </c>
      <c r="B260" t="str">
        <f>TEXT(tblUdgiftstyper[[#This Row],[UDGIFTSTYPE_NR]], "0000") &amp; " " &amp; tblUdgiftstyper[[#This Row],[UDGIFTSTYPE_BESK]]</f>
        <v>3522 Pådømte omkostninger</v>
      </c>
      <c r="C260" t="s">
        <v>522</v>
      </c>
      <c r="E260" s="1" t="s">
        <v>2235</v>
      </c>
      <c r="F260" t="s">
        <v>2236</v>
      </c>
      <c r="G260" t="s">
        <v>2037</v>
      </c>
    </row>
    <row r="261" spans="1:7" x14ac:dyDescent="0.3">
      <c r="A261" s="1" t="s">
        <v>523</v>
      </c>
      <c r="B261" t="str">
        <f>TEXT(tblUdgiftstyper[[#This Row],[UDGIFTSTYPE_NR]], "0000") &amp; " " &amp; tblUdgiftstyper[[#This Row],[UDGIFTSTYPE_BESK]]</f>
        <v>3598 Hensættelse kon og råd</v>
      </c>
      <c r="C261" t="s">
        <v>524</v>
      </c>
      <c r="E261" s="1" t="s">
        <v>2237</v>
      </c>
      <c r="F261" t="s">
        <v>2238</v>
      </c>
      <c r="G261" t="s">
        <v>2037</v>
      </c>
    </row>
    <row r="262" spans="1:7" x14ac:dyDescent="0.3">
      <c r="A262" s="1" t="s">
        <v>525</v>
      </c>
      <c r="B262" t="str">
        <f>TEXT(tblUdgiftstyper[[#This Row],[UDGIFTSTYPE_NR]], "0000") &amp; " " &amp; tblUdgiftstyper[[#This Row],[UDGIFTSTYPE_BESK]]</f>
        <v>3599 Konsul og råd diverse</v>
      </c>
      <c r="C262" t="s">
        <v>526</v>
      </c>
      <c r="E262" s="1" t="s">
        <v>2239</v>
      </c>
      <c r="F262" t="s">
        <v>2240</v>
      </c>
      <c r="G262" t="s">
        <v>2037</v>
      </c>
    </row>
    <row r="263" spans="1:7" x14ac:dyDescent="0.3">
      <c r="A263" s="1" t="s">
        <v>527</v>
      </c>
      <c r="B263" t="str">
        <f>TEXT(tblUdgiftstyper[[#This Row],[UDGIFTSTYPE_NR]], "0000") &amp; " " &amp; tblUdgiftstyper[[#This Row],[UDGIFTSTYPE_BESK]]</f>
        <v>3601 Husleje</v>
      </c>
      <c r="C263" t="s">
        <v>528</v>
      </c>
      <c r="E263" s="1" t="s">
        <v>2241</v>
      </c>
      <c r="F263" t="s">
        <v>2242</v>
      </c>
      <c r="G263" t="s">
        <v>2037</v>
      </c>
    </row>
    <row r="264" spans="1:7" x14ac:dyDescent="0.3">
      <c r="A264" s="1" t="s">
        <v>529</v>
      </c>
      <c r="B264" t="str">
        <f>TEXT(tblUdgiftstyper[[#This Row],[UDGIFTSTYPE_NR]], "0000") &amp; " " &amp; tblUdgiftstyper[[#This Row],[UDGIFTSTYPE_BESK]]</f>
        <v>3602 Leje af parkeringspladser</v>
      </c>
      <c r="C264" t="s">
        <v>530</v>
      </c>
      <c r="E264" s="1" t="s">
        <v>2243</v>
      </c>
      <c r="F264" t="s">
        <v>2244</v>
      </c>
      <c r="G264" t="s">
        <v>2037</v>
      </c>
    </row>
    <row r="265" spans="1:7" x14ac:dyDescent="0.3">
      <c r="A265" s="1" t="s">
        <v>531</v>
      </c>
      <c r="B265" t="str">
        <f>TEXT(tblUdgiftstyper[[#This Row],[UDGIFTSTYPE_NR]], "0000") &amp; " " &amp; tblUdgiftstyper[[#This Row],[UDGIFTSTYPE_BESK]]</f>
        <v>3605 Energiomkostninger</v>
      </c>
      <c r="C265" t="s">
        <v>532</v>
      </c>
      <c r="E265" s="1" t="s">
        <v>2245</v>
      </c>
      <c r="F265" t="s">
        <v>2246</v>
      </c>
      <c r="G265" t="s">
        <v>2037</v>
      </c>
    </row>
    <row r="266" spans="1:7" x14ac:dyDescent="0.3">
      <c r="A266" s="1" t="s">
        <v>533</v>
      </c>
      <c r="B266" t="str">
        <f>TEXT(tblUdgiftstyper[[#This Row],[UDGIFTSTYPE_NR]], "0000") &amp; " " &amp; tblUdgiftstyper[[#This Row],[UDGIFTSTYPE_BESK]]</f>
        <v>3606 Off. skatter og afgifter</v>
      </c>
      <c r="C266" t="s">
        <v>534</v>
      </c>
      <c r="E266" s="1" t="s">
        <v>2247</v>
      </c>
      <c r="F266" t="s">
        <v>2248</v>
      </c>
      <c r="G266" t="s">
        <v>2037</v>
      </c>
    </row>
    <row r="267" spans="1:7" x14ac:dyDescent="0.3">
      <c r="A267" s="1" t="s">
        <v>535</v>
      </c>
      <c r="B267" t="str">
        <f>TEXT(tblUdgiftstyper[[#This Row],[UDGIFTSTYPE_NR]], "0000") &amp; " " &amp; tblUdgiftstyper[[#This Row],[UDGIFTSTYPE_BESK]]</f>
        <v>3607 Ejendomsskatter</v>
      </c>
      <c r="C267" t="s">
        <v>536</v>
      </c>
      <c r="E267" s="1" t="s">
        <v>2249</v>
      </c>
      <c r="F267" t="s">
        <v>2250</v>
      </c>
      <c r="G267" t="s">
        <v>2037</v>
      </c>
    </row>
    <row r="268" spans="1:7" x14ac:dyDescent="0.3">
      <c r="A268" s="1" t="s">
        <v>537</v>
      </c>
      <c r="B268" t="str">
        <f>TEXT(tblUdgiftstyper[[#This Row],[UDGIFTSTYPE_NR]], "0000") &amp; " " &amp; tblUdgiftstyper[[#This Row],[UDGIFTSTYPE_BESK]]</f>
        <v>3608 Forsikringer</v>
      </c>
      <c r="C268" t="s">
        <v>538</v>
      </c>
      <c r="E268" s="1" t="s">
        <v>2251</v>
      </c>
      <c r="F268" t="s">
        <v>2252</v>
      </c>
      <c r="G268" t="s">
        <v>2037</v>
      </c>
    </row>
    <row r="269" spans="1:7" x14ac:dyDescent="0.3">
      <c r="A269" s="1" t="s">
        <v>539</v>
      </c>
      <c r="B269" t="str">
        <f>TEXT(tblUdgiftstyper[[#This Row],[UDGIFTSTYPE_NR]], "0000") &amp; " " &amp; tblUdgiftstyper[[#This Row],[UDGIFTSTYPE_BESK]]</f>
        <v>3620 Renovationsomkostninger</v>
      </c>
      <c r="C269" t="s">
        <v>540</v>
      </c>
      <c r="E269" s="1" t="s">
        <v>2253</v>
      </c>
      <c r="F269" t="s">
        <v>2254</v>
      </c>
      <c r="G269" t="s">
        <v>2037</v>
      </c>
    </row>
    <row r="270" spans="1:7" x14ac:dyDescent="0.3">
      <c r="A270" s="1" t="s">
        <v>541</v>
      </c>
      <c r="B270" t="str">
        <f>TEXT(tblUdgiftstyper[[#This Row],[UDGIFTSTYPE_NR]], "0000") &amp; " " &amp; tblUdgiftstyper[[#This Row],[UDGIFTSTYPE_BESK]]</f>
        <v>3621 Vask</v>
      </c>
      <c r="C270" t="s">
        <v>542</v>
      </c>
      <c r="E270" s="1" t="s">
        <v>2255</v>
      </c>
      <c r="F270" t="s">
        <v>1799</v>
      </c>
      <c r="G270" t="s">
        <v>2037</v>
      </c>
    </row>
    <row r="271" spans="1:7" x14ac:dyDescent="0.3">
      <c r="A271" s="1" t="s">
        <v>543</v>
      </c>
      <c r="B271" t="str">
        <f>TEXT(tblUdgiftstyper[[#This Row],[UDGIFTSTYPE_NR]], "0000") &amp; " " &amp; tblUdgiftstyper[[#This Row],[UDGIFTSTYPE_BESK]]</f>
        <v>3622 Renholdelsesartikler</v>
      </c>
      <c r="C271" t="s">
        <v>544</v>
      </c>
      <c r="E271" s="1" t="s">
        <v>2256</v>
      </c>
      <c r="F271" t="s">
        <v>2257</v>
      </c>
      <c r="G271" t="s">
        <v>2037</v>
      </c>
    </row>
    <row r="272" spans="1:7" x14ac:dyDescent="0.3">
      <c r="A272" s="1" t="s">
        <v>545</v>
      </c>
      <c r="B272" t="str">
        <f>TEXT(tblUdgiftstyper[[#This Row],[UDGIFTSTYPE_NR]], "0000") &amp; " " &amp; tblUdgiftstyper[[#This Row],[UDGIFTSTYPE_BESK]]</f>
        <v>3623 Ekstra rengøring</v>
      </c>
      <c r="C272" t="s">
        <v>546</v>
      </c>
      <c r="E272" s="1" t="s">
        <v>2258</v>
      </c>
      <c r="F272" t="s">
        <v>2220</v>
      </c>
      <c r="G272" t="s">
        <v>2037</v>
      </c>
    </row>
    <row r="273" spans="1:7" x14ac:dyDescent="0.3">
      <c r="A273" s="1" t="s">
        <v>547</v>
      </c>
      <c r="B273" t="str">
        <f>TEXT(tblUdgiftstyper[[#This Row],[UDGIFTSTYPE_NR]], "0000") &amp; " " &amp; tblUdgiftstyper[[#This Row],[UDGIFTSTYPE_BESK]]</f>
        <v>3625 Bygninger og terræn</v>
      </c>
      <c r="C273" t="s">
        <v>548</v>
      </c>
      <c r="E273" s="1" t="s">
        <v>2259</v>
      </c>
      <c r="F273" t="s">
        <v>2222</v>
      </c>
      <c r="G273" t="s">
        <v>2037</v>
      </c>
    </row>
    <row r="274" spans="1:7" x14ac:dyDescent="0.3">
      <c r="A274" s="1" t="s">
        <v>549</v>
      </c>
      <c r="B274" t="str">
        <f>TEXT(tblUdgiftstyper[[#This Row],[UDGIFTSTYPE_NR]], "0000") &amp; " " &amp; tblUdgiftstyper[[#This Row],[UDGIFTSTYPE_BESK]]</f>
        <v>3626 Renhold</v>
      </c>
      <c r="C274" t="s">
        <v>550</v>
      </c>
      <c r="E274" s="1" t="s">
        <v>2260</v>
      </c>
      <c r="F274" t="s">
        <v>2261</v>
      </c>
      <c r="G274" t="s">
        <v>2037</v>
      </c>
    </row>
    <row r="275" spans="1:7" x14ac:dyDescent="0.3">
      <c r="A275" s="1" t="s">
        <v>551</v>
      </c>
      <c r="B275" t="str">
        <f>TEXT(tblUdgiftstyper[[#This Row],[UDGIFTSTYPE_NR]], "0000") &amp; " " &amp; tblUdgiftstyper[[#This Row],[UDGIFTSTYPE_BESK]]</f>
        <v>3627 Arealforvaltning</v>
      </c>
      <c r="C275" t="s">
        <v>552</v>
      </c>
      <c r="E275" s="1" t="s">
        <v>2262</v>
      </c>
      <c r="F275" t="s">
        <v>2263</v>
      </c>
      <c r="G275" t="s">
        <v>2037</v>
      </c>
    </row>
    <row r="276" spans="1:7" x14ac:dyDescent="0.3">
      <c r="A276" s="1" t="s">
        <v>553</v>
      </c>
      <c r="B276" t="str">
        <f>TEXT(tblUdgiftstyper[[#This Row],[UDGIFTSTYPE_NR]], "0000") &amp; " " &amp; tblUdgiftstyper[[#This Row],[UDGIFTSTYPE_BESK]]</f>
        <v>3630 Indvendig bygningsrenhold</v>
      </c>
      <c r="C276" t="s">
        <v>554</v>
      </c>
      <c r="E276" s="1" t="s">
        <v>2264</v>
      </c>
      <c r="F276" t="s">
        <v>846</v>
      </c>
      <c r="G276" t="s">
        <v>2037</v>
      </c>
    </row>
    <row r="277" spans="1:7" x14ac:dyDescent="0.3">
      <c r="A277" s="1" t="s">
        <v>555</v>
      </c>
      <c r="B277" t="str">
        <f>TEXT(tblUdgiftstyper[[#This Row],[UDGIFTSTYPE_NR]], "0000") &amp; " " &amp; tblUdgiftstyper[[#This Row],[UDGIFTSTYPE_BESK]]</f>
        <v>3631 Indvendig bygningsvedlige</v>
      </c>
      <c r="C277" t="s">
        <v>556</v>
      </c>
      <c r="E277" s="1" t="s">
        <v>2265</v>
      </c>
      <c r="F277" t="s">
        <v>2266</v>
      </c>
      <c r="G277" t="s">
        <v>2037</v>
      </c>
    </row>
    <row r="278" spans="1:7" x14ac:dyDescent="0.3">
      <c r="A278" s="1" t="s">
        <v>557</v>
      </c>
      <c r="B278" t="str">
        <f>TEXT(tblUdgiftstyper[[#This Row],[UDGIFTSTYPE_NR]], "0000") &amp; " " &amp; tblUdgiftstyper[[#This Row],[UDGIFTSTYPE_BESK]]</f>
        <v>3632 Terrænrenholdelse</v>
      </c>
      <c r="C278" t="s">
        <v>558</v>
      </c>
      <c r="E278" s="1" t="s">
        <v>2267</v>
      </c>
      <c r="F278" t="s">
        <v>2268</v>
      </c>
      <c r="G278" t="s">
        <v>2037</v>
      </c>
    </row>
    <row r="279" spans="1:7" x14ac:dyDescent="0.3">
      <c r="A279" s="1" t="s">
        <v>559</v>
      </c>
      <c r="B279" t="str">
        <f>TEXT(tblUdgiftstyper[[#This Row],[UDGIFTSTYPE_NR]], "0000") &amp; " " &amp; tblUdgiftstyper[[#This Row],[UDGIFTSTYPE_BESK]]</f>
        <v>3633 Terrænvedligeholdelse</v>
      </c>
      <c r="C279" t="s">
        <v>560</v>
      </c>
      <c r="E279" s="1" t="s">
        <v>2269</v>
      </c>
      <c r="F279" t="s">
        <v>2270</v>
      </c>
      <c r="G279" t="s">
        <v>2037</v>
      </c>
    </row>
    <row r="280" spans="1:7" x14ac:dyDescent="0.3">
      <c r="A280" s="1" t="s">
        <v>561</v>
      </c>
      <c r="B280" t="str">
        <f>TEXT(tblUdgiftstyper[[#This Row],[UDGIFTSTYPE_NR]], "0000") &amp; " " &amp; tblUdgiftstyper[[#This Row],[UDGIFTSTYPE_BESK]]</f>
        <v>3634 Udvendig bygningsrenhold.</v>
      </c>
      <c r="C280" t="s">
        <v>562</v>
      </c>
      <c r="E280" s="1" t="s">
        <v>2271</v>
      </c>
      <c r="F280" t="s">
        <v>2272</v>
      </c>
      <c r="G280" t="s">
        <v>2037</v>
      </c>
    </row>
    <row r="281" spans="1:7" x14ac:dyDescent="0.3">
      <c r="A281" s="1" t="s">
        <v>563</v>
      </c>
      <c r="B281" t="str">
        <f>TEXT(tblUdgiftstyper[[#This Row],[UDGIFTSTYPE_NR]], "0000") &amp; " " &amp; tblUdgiftstyper[[#This Row],[UDGIFTSTYPE_BESK]]</f>
        <v>3635 Udvendig bygningsvedligeh</v>
      </c>
      <c r="C281" t="s">
        <v>564</v>
      </c>
      <c r="E281" s="1" t="s">
        <v>2273</v>
      </c>
      <c r="F281" t="s">
        <v>2234</v>
      </c>
      <c r="G281" t="s">
        <v>2037</v>
      </c>
    </row>
    <row r="282" spans="1:7" x14ac:dyDescent="0.3">
      <c r="A282" s="1" t="s">
        <v>565</v>
      </c>
      <c r="B282" t="str">
        <f>TEXT(tblUdgiftstyper[[#This Row],[UDGIFTSTYPE_NR]], "0000") &amp; " " &amp; tblUdgiftstyper[[#This Row],[UDGIFTSTYPE_BESK]]</f>
        <v>3636 Skadedyrsbekæmpelse</v>
      </c>
      <c r="C282" t="s">
        <v>566</v>
      </c>
      <c r="E282" s="1" t="s">
        <v>2274</v>
      </c>
      <c r="F282" t="s">
        <v>2238</v>
      </c>
      <c r="G282" t="s">
        <v>2037</v>
      </c>
    </row>
    <row r="283" spans="1:7" x14ac:dyDescent="0.3">
      <c r="A283" s="1" t="s">
        <v>567</v>
      </c>
      <c r="B283" t="str">
        <f>TEXT(tblUdgiftstyper[[#This Row],[UDGIFTSTYPE_NR]], "0000") &amp; " " &amp; tblUdgiftstyper[[#This Row],[UDGIFTSTYPE_BESK]]</f>
        <v>3640 Flytning</v>
      </c>
      <c r="C283" t="s">
        <v>568</v>
      </c>
      <c r="E283" s="1" t="s">
        <v>2275</v>
      </c>
      <c r="F283" t="s">
        <v>2276</v>
      </c>
      <c r="G283" t="s">
        <v>2037</v>
      </c>
    </row>
    <row r="284" spans="1:7" x14ac:dyDescent="0.3">
      <c r="A284" s="1" t="s">
        <v>569</v>
      </c>
      <c r="B284" t="str">
        <f>TEXT(tblUdgiftstyper[[#This Row],[UDGIFTSTYPE_NR]], "0000") &amp; " " &amp; tblUdgiftstyper[[#This Row],[UDGIFTSTYPE_BESK]]</f>
        <v>3641 Distribution og officesup</v>
      </c>
      <c r="C284" t="s">
        <v>570</v>
      </c>
      <c r="E284" s="1" t="s">
        <v>2277</v>
      </c>
      <c r="F284" t="s">
        <v>2278</v>
      </c>
      <c r="G284" t="s">
        <v>2037</v>
      </c>
    </row>
    <row r="285" spans="1:7" x14ac:dyDescent="0.3">
      <c r="A285" s="1" t="s">
        <v>571</v>
      </c>
      <c r="B285" t="str">
        <f>TEXT(tblUdgiftstyper[[#This Row],[UDGIFTSTYPE_NR]], "0000") &amp; " " &amp; tblUdgiftstyper[[#This Row],[UDGIFTSTYPE_BESK]]</f>
        <v>3642 Serviceportal</v>
      </c>
      <c r="C285" t="s">
        <v>572</v>
      </c>
      <c r="E285" s="1" t="s">
        <v>2279</v>
      </c>
      <c r="F285" t="s">
        <v>2280</v>
      </c>
      <c r="G285" t="s">
        <v>2037</v>
      </c>
    </row>
    <row r="286" spans="1:7" x14ac:dyDescent="0.3">
      <c r="A286" s="1" t="s">
        <v>573</v>
      </c>
      <c r="B286" t="str">
        <f>TEXT(tblUdgiftstyper[[#This Row],[UDGIFTSTYPE_NR]], "0000") &amp; " " &amp; tblUdgiftstyper[[#This Row],[UDGIFTSTYPE_BESK]]</f>
        <v>3643 Foyerservice</v>
      </c>
      <c r="C286" t="s">
        <v>574</v>
      </c>
      <c r="E286" s="1" t="s">
        <v>2281</v>
      </c>
      <c r="F286" t="s">
        <v>2226</v>
      </c>
      <c r="G286" t="s">
        <v>2037</v>
      </c>
    </row>
    <row r="287" spans="1:7" x14ac:dyDescent="0.3">
      <c r="A287" s="1" t="s">
        <v>575</v>
      </c>
      <c r="B287" t="str">
        <f>TEXT(tblUdgiftstyper[[#This Row],[UDGIFTSTYPE_NR]], "0000") &amp; " " &amp; tblUdgiftstyper[[#This Row],[UDGIFTSTYPE_BESK]]</f>
        <v>3645 Vedligeholdelsesmat.</v>
      </c>
      <c r="C287" t="s">
        <v>576</v>
      </c>
      <c r="E287" s="1" t="s">
        <v>2282</v>
      </c>
      <c r="F287" t="s">
        <v>2228</v>
      </c>
      <c r="G287" t="s">
        <v>2037</v>
      </c>
    </row>
    <row r="288" spans="1:7" x14ac:dyDescent="0.3">
      <c r="A288" s="1" t="s">
        <v>577</v>
      </c>
      <c r="B288" t="str">
        <f>TEXT(tblUdgiftstyper[[#This Row],[UDGIFTSTYPE_NR]], "0000") &amp; " " &amp; tblUdgiftstyper[[#This Row],[UDGIFTSTYPE_BESK]]</f>
        <v>3646 Serviceabonnementer</v>
      </c>
      <c r="C288" t="s">
        <v>578</v>
      </c>
      <c r="E288" s="1" t="s">
        <v>2283</v>
      </c>
      <c r="F288" t="s">
        <v>2230</v>
      </c>
      <c r="G288" t="s">
        <v>2037</v>
      </c>
    </row>
    <row r="289" spans="1:7" x14ac:dyDescent="0.3">
      <c r="A289" s="1" t="s">
        <v>579</v>
      </c>
      <c r="B289" t="str">
        <f>TEXT(tblUdgiftstyper[[#This Row],[UDGIFTSTYPE_NR]], "0000") &amp; " " &amp; tblUdgiftstyper[[#This Row],[UDGIFTSTYPE_BESK]]</f>
        <v>3647 Drift parkeringspladser</v>
      </c>
      <c r="C289" t="s">
        <v>580</v>
      </c>
      <c r="E289" s="1" t="s">
        <v>2284</v>
      </c>
      <c r="F289" t="s">
        <v>2285</v>
      </c>
      <c r="G289" t="s">
        <v>2037</v>
      </c>
    </row>
    <row r="290" spans="1:7" x14ac:dyDescent="0.3">
      <c r="A290" s="1" t="s">
        <v>581</v>
      </c>
      <c r="B290" t="str">
        <f>TEXT(tblUdgiftstyper[[#This Row],[UDGIFTSTYPE_NR]], "0000") &amp; " " &amp; tblUdgiftstyper[[#This Row],[UDGIFTSTYPE_BESK]]</f>
        <v>3648 Vagt</v>
      </c>
      <c r="C290" t="s">
        <v>582</v>
      </c>
      <c r="E290" s="1" t="s">
        <v>2286</v>
      </c>
      <c r="F290" t="s">
        <v>2287</v>
      </c>
      <c r="G290" t="s">
        <v>2037</v>
      </c>
    </row>
    <row r="291" spans="1:7" x14ac:dyDescent="0.3">
      <c r="A291" s="1" t="s">
        <v>583</v>
      </c>
      <c r="B291" t="str">
        <f>TEXT(tblUdgiftstyper[[#This Row],[UDGIFTSTYPE_NR]], "0000") &amp; " " &amp; tblUdgiftstyper[[#This Row],[UDGIFTSTYPE_BESK]]</f>
        <v>3649 Reception og omstilling</v>
      </c>
      <c r="C291" t="s">
        <v>584</v>
      </c>
      <c r="E291" s="1" t="s">
        <v>2288</v>
      </c>
      <c r="F291" t="s">
        <v>2289</v>
      </c>
      <c r="G291" t="s">
        <v>2037</v>
      </c>
    </row>
    <row r="292" spans="1:7" x14ac:dyDescent="0.3">
      <c r="A292" s="1" t="s">
        <v>585</v>
      </c>
      <c r="B292" t="str">
        <f>TEXT(tblUdgiftstyper[[#This Row],[UDGIFTSTYPE_NR]], "0000") &amp; " " &amp; tblUdgiftstyper[[#This Row],[UDGIFTSTYPE_BESK]]</f>
        <v>3650 Vedligeh. af maskiner</v>
      </c>
      <c r="C292" t="s">
        <v>586</v>
      </c>
      <c r="E292" s="1" t="s">
        <v>2290</v>
      </c>
      <c r="F292" t="s">
        <v>2291</v>
      </c>
      <c r="G292" t="s">
        <v>2037</v>
      </c>
    </row>
    <row r="293" spans="1:7" x14ac:dyDescent="0.3">
      <c r="A293" s="1" t="s">
        <v>587</v>
      </c>
      <c r="B293" t="str">
        <f>TEXT(tblUdgiftstyper[[#This Row],[UDGIFTSTYPE_NR]], "0000") &amp; " " &amp; tblUdgiftstyper[[#This Row],[UDGIFTSTYPE_BESK]]</f>
        <v>3651 Anden vedligeholdelse</v>
      </c>
      <c r="C293" t="s">
        <v>588</v>
      </c>
      <c r="E293" s="1" t="s">
        <v>2292</v>
      </c>
      <c r="F293" t="s">
        <v>2293</v>
      </c>
      <c r="G293" t="s">
        <v>2037</v>
      </c>
    </row>
    <row r="294" spans="1:7" x14ac:dyDescent="0.3">
      <c r="A294" s="1" t="s">
        <v>589</v>
      </c>
      <c r="B294" t="str">
        <f>TEXT(tblUdgiftstyper[[#This Row],[UDGIFTSTYPE_NR]], "0000") &amp; " " &amp; tblUdgiftstyper[[#This Row],[UDGIFTSTYPE_BESK]]</f>
        <v>3655 Rådgiverh. vedr byg.vedl</v>
      </c>
      <c r="C294" t="s">
        <v>590</v>
      </c>
      <c r="E294" s="1" t="s">
        <v>2294</v>
      </c>
      <c r="F294" t="s">
        <v>2295</v>
      </c>
      <c r="G294" t="s">
        <v>2037</v>
      </c>
    </row>
    <row r="295" spans="1:7" x14ac:dyDescent="0.3">
      <c r="A295" s="1" t="s">
        <v>591</v>
      </c>
      <c r="B295" t="str">
        <f>TEXT(tblUdgiftstyper[[#This Row],[UDGIFTSTYPE_NR]], "0000") &amp; " " &amp; tblUdgiftstyper[[#This Row],[UDGIFTSTYPE_BESK]]</f>
        <v>3656 Ejendomsdriftskonsulenter</v>
      </c>
      <c r="C295" t="s">
        <v>592</v>
      </c>
      <c r="E295" s="1" t="s">
        <v>2296</v>
      </c>
      <c r="F295" t="s">
        <v>2297</v>
      </c>
      <c r="G295" t="s">
        <v>2037</v>
      </c>
    </row>
    <row r="296" spans="1:7" x14ac:dyDescent="0.3">
      <c r="A296" s="1" t="s">
        <v>593</v>
      </c>
      <c r="B296" t="str">
        <f>TEXT(tblUdgiftstyper[[#This Row],[UDGIFTSTYPE_NR]], "0000") &amp; " " &amp; tblUdgiftstyper[[#This Row],[UDGIFTSTYPE_BESK]]</f>
        <v>3660 Erstatninger</v>
      </c>
      <c r="C296" t="s">
        <v>594</v>
      </c>
      <c r="E296" s="1" t="s">
        <v>2298</v>
      </c>
      <c r="F296" t="s">
        <v>2299</v>
      </c>
      <c r="G296" t="s">
        <v>2037</v>
      </c>
    </row>
    <row r="297" spans="1:7" x14ac:dyDescent="0.3">
      <c r="A297" s="1" t="s">
        <v>595</v>
      </c>
      <c r="B297" t="str">
        <f>TEXT(tblUdgiftstyper[[#This Row],[UDGIFTSTYPE_NR]], "0000") &amp; " " &amp; tblUdgiftstyper[[#This Row],[UDGIFTSTYPE_BESK]]</f>
        <v>3670 Anlægsanskaf. u.kr 50000</v>
      </c>
      <c r="C297" t="s">
        <v>596</v>
      </c>
      <c r="E297" s="1" t="s">
        <v>2300</v>
      </c>
      <c r="F297" t="s">
        <v>2301</v>
      </c>
      <c r="G297" t="s">
        <v>2037</v>
      </c>
    </row>
    <row r="298" spans="1:7" x14ac:dyDescent="0.3">
      <c r="A298" s="1" t="s">
        <v>597</v>
      </c>
      <c r="B298" t="str">
        <f>TEXT(tblUdgiftstyper[[#This Row],[UDGIFTSTYPE_NR]], "0000") &amp; " " &amp; tblUdgiftstyper[[#This Row],[UDGIFTSTYPE_BESK]]</f>
        <v>3674 Tab salg imm. anlæg</v>
      </c>
      <c r="C298" t="s">
        <v>598</v>
      </c>
      <c r="E298" s="1" t="s">
        <v>2302</v>
      </c>
      <c r="F298" t="s">
        <v>2303</v>
      </c>
      <c r="G298" t="s">
        <v>2037</v>
      </c>
    </row>
    <row r="299" spans="1:7" x14ac:dyDescent="0.3">
      <c r="A299" s="1" t="s">
        <v>599</v>
      </c>
      <c r="B299" t="str">
        <f>TEXT(tblUdgiftstyper[[#This Row],[UDGIFTSTYPE_NR]], "0000") &amp; " " &amp; tblUdgiftstyper[[#This Row],[UDGIFTSTYPE_BESK]]</f>
        <v>3675 Tab salg mat. anlæg</v>
      </c>
      <c r="C299" t="s">
        <v>600</v>
      </c>
      <c r="E299" s="1" t="s">
        <v>2304</v>
      </c>
      <c r="F299" t="s">
        <v>2305</v>
      </c>
      <c r="G299" t="s">
        <v>2306</v>
      </c>
    </row>
    <row r="300" spans="1:7" x14ac:dyDescent="0.3">
      <c r="A300" s="1" t="s">
        <v>601</v>
      </c>
      <c r="B300" t="str">
        <f>TEXT(tblUdgiftstyper[[#This Row],[UDGIFTSTYPE_NR]], "0000") &amp; " " &amp; tblUdgiftstyper[[#This Row],[UDGIFTSTYPE_BESK]]</f>
        <v>3690 Aktiveret IPO</v>
      </c>
      <c r="C300" t="s">
        <v>602</v>
      </c>
      <c r="E300" s="1" t="s">
        <v>2307</v>
      </c>
      <c r="F300" t="s">
        <v>2308</v>
      </c>
      <c r="G300" t="s">
        <v>2306</v>
      </c>
    </row>
    <row r="301" spans="1:7" x14ac:dyDescent="0.3">
      <c r="A301" s="1" t="s">
        <v>603</v>
      </c>
      <c r="B301" t="str">
        <f>TEXT(tblUdgiftstyper[[#This Row],[UDGIFTSTYPE_NR]], "0000") &amp; " " &amp; tblUdgiftstyper[[#This Row],[UDGIFTSTYPE_BESK]]</f>
        <v>3691 IPO på aktiverede timer</v>
      </c>
      <c r="C301" t="s">
        <v>604</v>
      </c>
      <c r="E301" s="1" t="s">
        <v>2309</v>
      </c>
      <c r="F301" t="s">
        <v>2310</v>
      </c>
      <c r="G301" t="s">
        <v>2306</v>
      </c>
    </row>
    <row r="302" spans="1:7" x14ac:dyDescent="0.3">
      <c r="A302" s="1" t="s">
        <v>605</v>
      </c>
      <c r="B302" t="str">
        <f>TEXT(tblUdgiftstyper[[#This Row],[UDGIFTSTYPE_NR]], "0000") &amp; " " &amp; tblUdgiftstyper[[#This Row],[UDGIFTSTYPE_BESK]]</f>
        <v>3698 Hensættelse bygningsomk.</v>
      </c>
      <c r="C302" t="s">
        <v>606</v>
      </c>
      <c r="E302" s="1" t="s">
        <v>2311</v>
      </c>
      <c r="F302" t="s">
        <v>2312</v>
      </c>
      <c r="G302" t="s">
        <v>2306</v>
      </c>
    </row>
    <row r="303" spans="1:7" x14ac:dyDescent="0.3">
      <c r="A303" s="1" t="s">
        <v>607</v>
      </c>
      <c r="B303" t="str">
        <f>TEXT(tblUdgiftstyper[[#This Row],[UDGIFTSTYPE_NR]], "0000") &amp; " " &amp; tblUdgiftstyper[[#This Row],[UDGIFTSTYPE_BESK]]</f>
        <v>3699 Bygningsomk. diverse</v>
      </c>
      <c r="C303" t="s">
        <v>608</v>
      </c>
      <c r="E303" s="1" t="s">
        <v>2313</v>
      </c>
      <c r="F303" t="s">
        <v>2314</v>
      </c>
      <c r="G303" t="s">
        <v>2306</v>
      </c>
    </row>
    <row r="304" spans="1:7" x14ac:dyDescent="0.3">
      <c r="A304" s="1" t="s">
        <v>609</v>
      </c>
      <c r="B304" t="str">
        <f>TEXT(tblUdgiftstyper[[#This Row],[UDGIFTSTYPE_NR]], "0000") &amp; " " &amp; tblUdgiftstyper[[#This Row],[UDGIFTSTYPE_BESK]]</f>
        <v>3701 Tab på debitorer</v>
      </c>
      <c r="C304" t="s">
        <v>610</v>
      </c>
      <c r="E304" s="1" t="s">
        <v>2315</v>
      </c>
      <c r="F304" t="s">
        <v>2316</v>
      </c>
      <c r="G304" t="s">
        <v>2306</v>
      </c>
    </row>
    <row r="305" spans="1:7" x14ac:dyDescent="0.3">
      <c r="A305" s="1" t="s">
        <v>611</v>
      </c>
      <c r="B305" t="str">
        <f>TEXT(tblUdgiftstyper[[#This Row],[UDGIFTSTYPE_NR]], "0000") &amp; " " &amp; tblUdgiftstyper[[#This Row],[UDGIFTSTYPE_BESK]]</f>
        <v>3702 Hens. tab på debitorer</v>
      </c>
      <c r="C305" t="s">
        <v>612</v>
      </c>
      <c r="E305" s="1" t="s">
        <v>2317</v>
      </c>
      <c r="F305" t="s">
        <v>2318</v>
      </c>
      <c r="G305" t="s">
        <v>2306</v>
      </c>
    </row>
    <row r="306" spans="1:7" x14ac:dyDescent="0.3">
      <c r="A306" s="1" t="s">
        <v>613</v>
      </c>
      <c r="B306" t="str">
        <f>TEXT(tblUdgiftstyper[[#This Row],[UDGIFTSTYPE_NR]], "0000") &amp; " " &amp; tblUdgiftstyper[[#This Row],[UDGIFTSTYPE_BESK]]</f>
        <v>3703 Tab på andre tilgodeh.</v>
      </c>
      <c r="C306" t="s">
        <v>614</v>
      </c>
      <c r="E306" s="1" t="s">
        <v>2319</v>
      </c>
      <c r="F306" t="s">
        <v>2320</v>
      </c>
      <c r="G306" t="s">
        <v>2306</v>
      </c>
    </row>
    <row r="307" spans="1:7" x14ac:dyDescent="0.3">
      <c r="A307" s="1" t="s">
        <v>615</v>
      </c>
      <c r="B307" t="str">
        <f>TEXT(tblUdgiftstyper[[#This Row],[UDGIFTSTYPE_NR]], "0000") &amp; " " &amp; tblUdgiftstyper[[#This Row],[UDGIFTSTYPE_BESK]]</f>
        <v>3705 Hensæt. til retssager</v>
      </c>
      <c r="C307" t="s">
        <v>616</v>
      </c>
      <c r="E307" s="1" t="s">
        <v>2321</v>
      </c>
      <c r="F307" t="s">
        <v>2322</v>
      </c>
      <c r="G307" t="s">
        <v>2306</v>
      </c>
    </row>
    <row r="308" spans="1:7" x14ac:dyDescent="0.3">
      <c r="A308" s="1" t="s">
        <v>617</v>
      </c>
      <c r="B308" t="str">
        <f>TEXT(tblUdgiftstyper[[#This Row],[UDGIFTSTYPE_NR]], "0000") &amp; " " &amp; tblUdgiftstyper[[#This Row],[UDGIFTSTYPE_BESK]]</f>
        <v>3799 Hensættelser diverse</v>
      </c>
      <c r="C308" t="s">
        <v>618</v>
      </c>
      <c r="E308" s="1" t="s">
        <v>2323</v>
      </c>
      <c r="F308" t="s">
        <v>2324</v>
      </c>
      <c r="G308" t="s">
        <v>2306</v>
      </c>
    </row>
    <row r="309" spans="1:7" x14ac:dyDescent="0.3">
      <c r="A309" s="1" t="s">
        <v>619</v>
      </c>
      <c r="B309" t="str">
        <f>TEXT(tblUdgiftstyper[[#This Row],[UDGIFTSTYPE_NR]], "0000") &amp; " " &amp; tblUdgiftstyper[[#This Row],[UDGIFTSTYPE_BESK]]</f>
        <v>4101 Månedsløn fastansatte</v>
      </c>
      <c r="C309" t="s">
        <v>620</v>
      </c>
      <c r="E309" s="1" t="s">
        <v>2325</v>
      </c>
      <c r="F309" t="s">
        <v>2326</v>
      </c>
      <c r="G309" t="s">
        <v>2306</v>
      </c>
    </row>
    <row r="310" spans="1:7" x14ac:dyDescent="0.3">
      <c r="A310" s="1" t="s">
        <v>621</v>
      </c>
      <c r="B310" t="str">
        <f>TEXT(tblUdgiftstyper[[#This Row],[UDGIFTSTYPE_NR]], "0000") &amp; " " &amp; tblUdgiftstyper[[#This Row],[UDGIFTSTYPE_BESK]]</f>
        <v>4105 Refusion flex og skåne</v>
      </c>
      <c r="C310" t="s">
        <v>622</v>
      </c>
      <c r="E310" s="1" t="s">
        <v>2327</v>
      </c>
      <c r="F310" t="s">
        <v>2328</v>
      </c>
      <c r="G310" t="s">
        <v>2306</v>
      </c>
    </row>
    <row r="311" spans="1:7" x14ac:dyDescent="0.3">
      <c r="A311" s="1" t="s">
        <v>623</v>
      </c>
      <c r="B311" t="str">
        <f>TEXT(tblUdgiftstyper[[#This Row],[UDGIFTSTYPE_NR]], "0000") &amp; " " &amp; tblUdgiftstyper[[#This Row],[UDGIFTSTYPE_BESK]]</f>
        <v>4106 Refusioner AER, VEU</v>
      </c>
      <c r="C311" t="s">
        <v>624</v>
      </c>
      <c r="E311" s="1" t="s">
        <v>2329</v>
      </c>
      <c r="F311" t="s">
        <v>2330</v>
      </c>
      <c r="G311" t="s">
        <v>2306</v>
      </c>
    </row>
    <row r="312" spans="1:7" x14ac:dyDescent="0.3">
      <c r="A312" s="1" t="s">
        <v>625</v>
      </c>
      <c r="B312" t="str">
        <f>TEXT(tblUdgiftstyper[[#This Row],[UDGIFTSTYPE_NR]], "0000") &amp; " " &amp; tblUdgiftstyper[[#This Row],[UDGIFTSTYPE_BESK]]</f>
        <v>4107 Ekstern lønrefusion</v>
      </c>
      <c r="C312" t="s">
        <v>626</v>
      </c>
      <c r="E312" s="1" t="s">
        <v>2331</v>
      </c>
      <c r="F312" t="s">
        <v>2332</v>
      </c>
      <c r="G312" t="s">
        <v>2306</v>
      </c>
    </row>
    <row r="313" spans="1:7" x14ac:dyDescent="0.3">
      <c r="A313" s="1" t="s">
        <v>627</v>
      </c>
      <c r="B313" t="str">
        <f>TEXT(tblUdgiftstyper[[#This Row],[UDGIFTSTYPE_NR]], "0000") &amp; " " &amp; tblUdgiftstyper[[#This Row],[UDGIFTSTYPE_BESK]]</f>
        <v>4108 Intern lønrefusion</v>
      </c>
      <c r="C313" t="s">
        <v>628</v>
      </c>
      <c r="E313" s="1" t="s">
        <v>2333</v>
      </c>
      <c r="F313" t="s">
        <v>2334</v>
      </c>
      <c r="G313" t="s">
        <v>2335</v>
      </c>
    </row>
    <row r="314" spans="1:7" x14ac:dyDescent="0.3">
      <c r="A314" s="1" t="s">
        <v>629</v>
      </c>
      <c r="B314" t="str">
        <f>TEXT(tblUdgiftstyper[[#This Row],[UDGIFTSTYPE_NR]], "0000") &amp; " " &amp; tblUdgiftstyper[[#This Row],[UDGIFTSTYPE_BESK]]</f>
        <v>4109 Tab af erhvervsevne</v>
      </c>
      <c r="C314" t="s">
        <v>630</v>
      </c>
      <c r="E314" s="1" t="s">
        <v>2336</v>
      </c>
      <c r="F314" t="s">
        <v>2337</v>
      </c>
      <c r="G314" t="s">
        <v>2335</v>
      </c>
    </row>
    <row r="315" spans="1:7" x14ac:dyDescent="0.3">
      <c r="A315" s="1" t="s">
        <v>631</v>
      </c>
      <c r="B315" t="str">
        <f>TEXT(tblUdgiftstyper[[#This Row],[UDGIFTSTYPE_NR]], "0000") &amp; " " &amp; tblUdgiftstyper[[#This Row],[UDGIFTSTYPE_BESK]]</f>
        <v>4110 Pension fastansatte</v>
      </c>
      <c r="C315" t="s">
        <v>632</v>
      </c>
      <c r="E315" s="1" t="s">
        <v>2338</v>
      </c>
      <c r="F315" t="s">
        <v>2339</v>
      </c>
      <c r="G315" t="s">
        <v>2335</v>
      </c>
    </row>
    <row r="316" spans="1:7" x14ac:dyDescent="0.3">
      <c r="A316" s="1" t="s">
        <v>633</v>
      </c>
      <c r="B316" t="str">
        <f>TEXT(tblUdgiftstyper[[#This Row],[UDGIFTSTYPE_NR]], "0000") &amp; " " &amp; tblUdgiftstyper[[#This Row],[UDGIFTSTYPE_BESK]]</f>
        <v>4111 Gruppeliv a indkomst</v>
      </c>
      <c r="C316" t="s">
        <v>634</v>
      </c>
      <c r="E316" s="1" t="s">
        <v>2340</v>
      </c>
      <c r="F316" t="s">
        <v>2341</v>
      </c>
      <c r="G316" t="s">
        <v>2335</v>
      </c>
    </row>
    <row r="317" spans="1:7" x14ac:dyDescent="0.3">
      <c r="A317" s="1" t="s">
        <v>635</v>
      </c>
      <c r="B317" t="str">
        <f>TEXT(tblUdgiftstyper[[#This Row],[UDGIFTSTYPE_NR]], "0000") &amp; " " &amp; tblUdgiftstyper[[#This Row],[UDGIFTSTYPE_BESK]]</f>
        <v>4115 ATP fastsansatte</v>
      </c>
      <c r="C317" t="s">
        <v>636</v>
      </c>
      <c r="E317" s="1" t="s">
        <v>2342</v>
      </c>
      <c r="F317" t="s">
        <v>2343</v>
      </c>
      <c r="G317" t="s">
        <v>2335</v>
      </c>
    </row>
    <row r="318" spans="1:7" x14ac:dyDescent="0.3">
      <c r="A318" s="1" t="s">
        <v>637</v>
      </c>
      <c r="B318" t="str">
        <f>TEXT(tblUdgiftstyper[[#This Row],[UDGIFTSTYPE_NR]], "0000") &amp; " " &amp; tblUdgiftstyper[[#This Row],[UDGIFTSTYPE_BESK]]</f>
        <v>4120 Ferietillæg fastansatte</v>
      </c>
      <c r="C318" t="s">
        <v>638</v>
      </c>
      <c r="E318" s="1" t="s">
        <v>2344</v>
      </c>
      <c r="F318" t="s">
        <v>2345</v>
      </c>
      <c r="G318" t="s">
        <v>2335</v>
      </c>
    </row>
    <row r="319" spans="1:7" x14ac:dyDescent="0.3">
      <c r="A319" s="1" t="s">
        <v>639</v>
      </c>
      <c r="B319" t="str">
        <f>TEXT(tblUdgiftstyper[[#This Row],[UDGIFTSTYPE_NR]], "0000") &amp; " " &amp; tblUdgiftstyper[[#This Row],[UDGIFTSTYPE_BESK]]</f>
        <v>4125 Ulempebet. fastsansatte</v>
      </c>
      <c r="C319" t="s">
        <v>640</v>
      </c>
      <c r="E319" s="1" t="s">
        <v>2346</v>
      </c>
      <c r="F319" t="s">
        <v>2347</v>
      </c>
      <c r="G319" t="s">
        <v>2335</v>
      </c>
    </row>
    <row r="320" spans="1:7" x14ac:dyDescent="0.3">
      <c r="A320" s="1" t="s">
        <v>641</v>
      </c>
      <c r="B320" t="str">
        <f>TEXT(tblUdgiftstyper[[#This Row],[UDGIFTSTYPE_NR]], "0000") &amp; " " &amp; tblUdgiftstyper[[#This Row],[UDGIFTSTYPE_BESK]]</f>
        <v>4130 Feriegodtg. fastansatte</v>
      </c>
      <c r="C320" t="s">
        <v>642</v>
      </c>
      <c r="E320" s="1" t="s">
        <v>2348</v>
      </c>
      <c r="F320" t="s">
        <v>2349</v>
      </c>
      <c r="G320" t="s">
        <v>2335</v>
      </c>
    </row>
    <row r="321" spans="1:7" x14ac:dyDescent="0.3">
      <c r="A321" s="1" t="s">
        <v>643</v>
      </c>
      <c r="B321" t="str">
        <f>TEXT(tblUdgiftstyper[[#This Row],[UDGIFTSTYPE_NR]], "0000") &amp; " " &amp; tblUdgiftstyper[[#This Row],[UDGIFTSTYPE_BESK]]</f>
        <v>4135 DJ-kørselsord. fastsans.</v>
      </c>
      <c r="C321" t="s">
        <v>644</v>
      </c>
      <c r="E321" s="1" t="s">
        <v>2350</v>
      </c>
      <c r="F321" t="s">
        <v>2351</v>
      </c>
      <c r="G321" t="s">
        <v>2335</v>
      </c>
    </row>
    <row r="322" spans="1:7" x14ac:dyDescent="0.3">
      <c r="A322" s="1" t="s">
        <v>645</v>
      </c>
      <c r="B322" t="str">
        <f>TEXT(tblUdgiftstyper[[#This Row],[UDGIFTSTYPE_NR]], "0000") &amp; " " &amp; tblUdgiftstyper[[#This Row],[UDGIFTSTYPE_BESK]]</f>
        <v>4136 Overarbejde fastansatte</v>
      </c>
      <c r="C322" t="s">
        <v>646</v>
      </c>
      <c r="E322" s="1" t="s">
        <v>2352</v>
      </c>
      <c r="F322" t="s">
        <v>2353</v>
      </c>
      <c r="G322" t="s">
        <v>2335</v>
      </c>
    </row>
    <row r="323" spans="1:7" x14ac:dyDescent="0.3">
      <c r="A323" s="1" t="s">
        <v>647</v>
      </c>
      <c r="B323" t="str">
        <f>TEXT(tblUdgiftstyper[[#This Row],[UDGIFTSTYPE_NR]], "0000") &amp; " " &amp; tblUdgiftstyper[[#This Row],[UDGIFTSTYPE_BESK]]</f>
        <v>4137 Engangsvederl fastansatte</v>
      </c>
      <c r="C323" t="s">
        <v>648</v>
      </c>
      <c r="E323" s="1" t="s">
        <v>2354</v>
      </c>
      <c r="F323" t="s">
        <v>2355</v>
      </c>
      <c r="G323" t="s">
        <v>2335</v>
      </c>
    </row>
    <row r="324" spans="1:7" x14ac:dyDescent="0.3">
      <c r="A324" s="1" t="s">
        <v>649</v>
      </c>
      <c r="B324" t="str">
        <f>TEXT(tblUdgiftstyper[[#This Row],[UDGIFTSTYPE_NR]], "0000") &amp; " " &amp; tblUdgiftstyper[[#This Row],[UDGIFTSTYPE_BESK]]</f>
        <v>4138 Udl rejsetil. fastansatte</v>
      </c>
      <c r="C324" t="s">
        <v>650</v>
      </c>
      <c r="E324" s="1" t="s">
        <v>2356</v>
      </c>
      <c r="F324" t="s">
        <v>65</v>
      </c>
      <c r="G324" t="s">
        <v>2335</v>
      </c>
    </row>
    <row r="325" spans="1:7" x14ac:dyDescent="0.3">
      <c r="A325" s="1" t="s">
        <v>651</v>
      </c>
      <c r="B325" t="str">
        <f>TEXT(tblUdgiftstyper[[#This Row],[UDGIFTSTYPE_NR]], "0000") &amp; " " &amp; tblUdgiftstyper[[#This Row],[UDGIFTSTYPE_BESK]]</f>
        <v>4139 Sabbatydelse fastansatte</v>
      </c>
      <c r="C325" t="s">
        <v>652</v>
      </c>
      <c r="E325" s="1" t="s">
        <v>2357</v>
      </c>
      <c r="F325" t="s">
        <v>2358</v>
      </c>
      <c r="G325" t="s">
        <v>2335</v>
      </c>
    </row>
    <row r="326" spans="1:7" x14ac:dyDescent="0.3">
      <c r="A326" s="1" t="s">
        <v>653</v>
      </c>
      <c r="B326" t="str">
        <f>TEXT(tblUdgiftstyper[[#This Row],[UDGIFTSTYPE_NR]], "0000") &amp; " " &amp; tblUdgiftstyper[[#This Row],[UDGIFTSTYPE_BESK]]</f>
        <v>4150 Løn elever og praktik.</v>
      </c>
      <c r="C326" t="s">
        <v>654</v>
      </c>
      <c r="E326" s="1" t="s">
        <v>2359</v>
      </c>
      <c r="F326" t="s">
        <v>2360</v>
      </c>
      <c r="G326" t="s">
        <v>2335</v>
      </c>
    </row>
    <row r="327" spans="1:7" x14ac:dyDescent="0.3">
      <c r="A327" s="1" t="s">
        <v>655</v>
      </c>
      <c r="B327" t="str">
        <f>TEXT(tblUdgiftstyper[[#This Row],[UDGIFTSTYPE_NR]], "0000") &amp; " " &amp; tblUdgiftstyper[[#This Row],[UDGIFTSTYPE_BESK]]</f>
        <v>4151 Honorar best. og udvalg</v>
      </c>
      <c r="C327" t="s">
        <v>656</v>
      </c>
      <c r="E327" s="1" t="s">
        <v>2361</v>
      </c>
      <c r="F327" t="s">
        <v>2362</v>
      </c>
      <c r="G327" t="s">
        <v>2335</v>
      </c>
    </row>
    <row r="328" spans="1:7" x14ac:dyDescent="0.3">
      <c r="A328" s="1" t="s">
        <v>657</v>
      </c>
      <c r="B328" t="str">
        <f>TEXT(tblUdgiftstyper[[#This Row],[UDGIFTSTYPE_NR]], "0000") &amp; " " &amp; tblUdgiftstyper[[#This Row],[UDGIFTSTYPE_BESK]]</f>
        <v>4161 Jubilæumsgratiale</v>
      </c>
      <c r="C328" t="s">
        <v>658</v>
      </c>
      <c r="E328" s="1" t="s">
        <v>2363</v>
      </c>
      <c r="F328" t="s">
        <v>2364</v>
      </c>
      <c r="G328" t="s">
        <v>2335</v>
      </c>
    </row>
    <row r="329" spans="1:7" x14ac:dyDescent="0.3">
      <c r="A329" s="1" t="s">
        <v>659</v>
      </c>
      <c r="B329" t="str">
        <f>TEXT(tblUdgiftstyper[[#This Row],[UDGIFTSTYPE_NR]], "0000") &amp; " " &amp; tblUdgiftstyper[[#This Row],[UDGIFTSTYPE_BESK]]</f>
        <v>4162 Bonus</v>
      </c>
      <c r="C329" t="s">
        <v>660</v>
      </c>
      <c r="E329" s="1" t="s">
        <v>2365</v>
      </c>
      <c r="F329" t="s">
        <v>2111</v>
      </c>
      <c r="G329" t="s">
        <v>2335</v>
      </c>
    </row>
    <row r="330" spans="1:7" x14ac:dyDescent="0.3">
      <c r="A330" s="1" t="s">
        <v>661</v>
      </c>
      <c r="B330" t="str">
        <f>TEXT(tblUdgiftstyper[[#This Row],[UDGIFTSTYPE_NR]], "0000") &amp; " " &amp; tblUdgiftstyper[[#This Row],[UDGIFTSTYPE_BESK]]</f>
        <v>4198 Hensættelser månedsløn</v>
      </c>
      <c r="C330" t="s">
        <v>662</v>
      </c>
      <c r="E330" s="1" t="s">
        <v>2366</v>
      </c>
      <c r="F330" t="s">
        <v>2030</v>
      </c>
      <c r="G330" t="s">
        <v>2335</v>
      </c>
    </row>
    <row r="331" spans="1:7" x14ac:dyDescent="0.3">
      <c r="A331" s="1" t="s">
        <v>663</v>
      </c>
      <c r="B331" t="str">
        <f>TEXT(tblUdgiftstyper[[#This Row],[UDGIFTSTYPE_NR]], "0000") &amp; " " &amp; tblUdgiftstyper[[#This Row],[UDGIFTSTYPE_BESK]]</f>
        <v>4201 Månedsløn TBA-ansatte</v>
      </c>
      <c r="C331" t="s">
        <v>664</v>
      </c>
      <c r="E331" s="1" t="s">
        <v>2367</v>
      </c>
      <c r="F331" t="s">
        <v>2368</v>
      </c>
      <c r="G331" t="s">
        <v>2335</v>
      </c>
    </row>
    <row r="332" spans="1:7" x14ac:dyDescent="0.3">
      <c r="A332" s="1" t="s">
        <v>665</v>
      </c>
      <c r="B332" t="str">
        <f>TEXT(tblUdgiftstyper[[#This Row],[UDGIFTSTYPE_NR]], "0000") &amp; " " &amp; tblUdgiftstyper[[#This Row],[UDGIFTSTYPE_BESK]]</f>
        <v>4210 Pension TBA-ansatte</v>
      </c>
      <c r="C332" t="s">
        <v>666</v>
      </c>
      <c r="E332" s="1" t="s">
        <v>2369</v>
      </c>
      <c r="F332" t="s">
        <v>2370</v>
      </c>
      <c r="G332" t="s">
        <v>2335</v>
      </c>
    </row>
    <row r="333" spans="1:7" x14ac:dyDescent="0.3">
      <c r="A333" s="1" t="s">
        <v>667</v>
      </c>
      <c r="B333" t="str">
        <f>TEXT(tblUdgiftstyper[[#This Row],[UDGIFTSTYPE_NR]], "0000") &amp; " " &amp; tblUdgiftstyper[[#This Row],[UDGIFTSTYPE_BESK]]</f>
        <v>4215 ATP TBA-ansatte</v>
      </c>
      <c r="C333" t="s">
        <v>668</v>
      </c>
      <c r="E333" s="1" t="s">
        <v>2371</v>
      </c>
      <c r="F333" t="s">
        <v>2372</v>
      </c>
      <c r="G333" t="s">
        <v>2335</v>
      </c>
    </row>
    <row r="334" spans="1:7" x14ac:dyDescent="0.3">
      <c r="A334" s="1" t="s">
        <v>669</v>
      </c>
      <c r="B334" t="str">
        <f>TEXT(tblUdgiftstyper[[#This Row],[UDGIFTSTYPE_NR]], "0000") &amp; " " &amp; tblUdgiftstyper[[#This Row],[UDGIFTSTYPE_BESK]]</f>
        <v>4220 Ferietillæg TBA-ansatte</v>
      </c>
      <c r="C334" t="s">
        <v>670</v>
      </c>
      <c r="E334" s="1" t="s">
        <v>2373</v>
      </c>
      <c r="F334" t="s">
        <v>2374</v>
      </c>
      <c r="G334" t="s">
        <v>2335</v>
      </c>
    </row>
    <row r="335" spans="1:7" x14ac:dyDescent="0.3">
      <c r="A335" s="1" t="s">
        <v>671</v>
      </c>
      <c r="B335" t="str">
        <f>TEXT(tblUdgiftstyper[[#This Row],[UDGIFTSTYPE_NR]], "0000") &amp; " " &amp; tblUdgiftstyper[[#This Row],[UDGIFTSTYPE_BESK]]</f>
        <v>4225 Ulempebetaling TBA</v>
      </c>
      <c r="C335" t="s">
        <v>672</v>
      </c>
      <c r="E335" s="1" t="s">
        <v>2375</v>
      </c>
      <c r="F335" t="s">
        <v>2376</v>
      </c>
      <c r="G335" t="s">
        <v>2335</v>
      </c>
    </row>
    <row r="336" spans="1:7" x14ac:dyDescent="0.3">
      <c r="A336" s="1" t="s">
        <v>673</v>
      </c>
      <c r="B336" t="str">
        <f>TEXT(tblUdgiftstyper[[#This Row],[UDGIFTSTYPE_NR]], "0000") &amp; " " &amp; tblUdgiftstyper[[#This Row],[UDGIFTSTYPE_BESK]]</f>
        <v>4230 Feriegodtgørelse TBA</v>
      </c>
      <c r="C336" t="s">
        <v>674</v>
      </c>
      <c r="E336" s="1" t="s">
        <v>2377</v>
      </c>
      <c r="F336" t="s">
        <v>2378</v>
      </c>
      <c r="G336" t="s">
        <v>2335</v>
      </c>
    </row>
    <row r="337" spans="1:7" x14ac:dyDescent="0.3">
      <c r="A337" s="1" t="s">
        <v>675</v>
      </c>
      <c r="B337" t="str">
        <f>TEXT(tblUdgiftstyper[[#This Row],[UDGIFTSTYPE_NR]], "0000") &amp; " " &amp; tblUdgiftstyper[[#This Row],[UDGIFTSTYPE_BESK]]</f>
        <v>4235 DJ-kørselsordning TBA</v>
      </c>
      <c r="C337" t="s">
        <v>676</v>
      </c>
      <c r="E337" s="1" t="s">
        <v>2379</v>
      </c>
      <c r="F337" t="s">
        <v>2380</v>
      </c>
      <c r="G337" t="s">
        <v>2335</v>
      </c>
    </row>
    <row r="338" spans="1:7" x14ac:dyDescent="0.3">
      <c r="A338" s="1" t="s">
        <v>677</v>
      </c>
      <c r="B338" t="str">
        <f>TEXT(tblUdgiftstyper[[#This Row],[UDGIFTSTYPE_NR]], "0000") &amp; " " &amp; tblUdgiftstyper[[#This Row],[UDGIFTSTYPE_BESK]]</f>
        <v>4236 Overarbejdstillæg TBA</v>
      </c>
      <c r="C338" t="s">
        <v>678</v>
      </c>
      <c r="E338" s="1" t="s">
        <v>2381</v>
      </c>
      <c r="F338" t="s">
        <v>2382</v>
      </c>
      <c r="G338" t="s">
        <v>2335</v>
      </c>
    </row>
    <row r="339" spans="1:7" x14ac:dyDescent="0.3">
      <c r="A339" s="1" t="s">
        <v>679</v>
      </c>
      <c r="B339" t="str">
        <f>TEXT(tblUdgiftstyper[[#This Row],[UDGIFTSTYPE_NR]], "0000") &amp; " " &amp; tblUdgiftstyper[[#This Row],[UDGIFTSTYPE_BESK]]</f>
        <v>4237 Engangsvederlag TBA</v>
      </c>
      <c r="C339" t="s">
        <v>680</v>
      </c>
      <c r="E339" s="1" t="s">
        <v>2383</v>
      </c>
      <c r="F339" t="s">
        <v>2384</v>
      </c>
      <c r="G339" t="s">
        <v>2335</v>
      </c>
    </row>
    <row r="340" spans="1:7" x14ac:dyDescent="0.3">
      <c r="A340" s="1" t="s">
        <v>681</v>
      </c>
      <c r="B340" t="str">
        <f>TEXT(tblUdgiftstyper[[#This Row],[UDGIFTSTYPE_NR]], "0000") &amp; " " &amp; tblUdgiftstyper[[#This Row],[UDGIFTSTYPE_BESK]]</f>
        <v>4238 Udlandsrejsetillæg TBA</v>
      </c>
      <c r="C340" t="s">
        <v>682</v>
      </c>
      <c r="E340" s="1" t="s">
        <v>2385</v>
      </c>
      <c r="F340" t="s">
        <v>2386</v>
      </c>
      <c r="G340" t="s">
        <v>2335</v>
      </c>
    </row>
    <row r="341" spans="1:7" x14ac:dyDescent="0.3">
      <c r="A341" s="1" t="s">
        <v>683</v>
      </c>
      <c r="B341" t="str">
        <f>TEXT(tblUdgiftstyper[[#This Row],[UDGIFTSTYPE_NR]], "0000") &amp; " " &amp; tblUdgiftstyper[[#This Row],[UDGIFTSTYPE_BESK]]</f>
        <v>4239 Sabbatydelse TBA-ansatte</v>
      </c>
      <c r="C341" t="s">
        <v>684</v>
      </c>
      <c r="E341" s="1" t="s">
        <v>2387</v>
      </c>
      <c r="F341" t="s">
        <v>2388</v>
      </c>
      <c r="G341" t="s">
        <v>2335</v>
      </c>
    </row>
    <row r="342" spans="1:7" x14ac:dyDescent="0.3">
      <c r="A342" s="1" t="s">
        <v>685</v>
      </c>
      <c r="B342" t="str">
        <f>TEXT(tblUdgiftstyper[[#This Row],[UDGIFTSTYPE_NR]], "0000") &amp; " " &amp; tblUdgiftstyper[[#This Row],[UDGIFTSTYPE_BESK]]</f>
        <v>4251 Timeløn timelønsansatte</v>
      </c>
      <c r="C342" t="s">
        <v>686</v>
      </c>
      <c r="E342" s="1" t="s">
        <v>2389</v>
      </c>
      <c r="F342" t="s">
        <v>2390</v>
      </c>
      <c r="G342" t="s">
        <v>2391</v>
      </c>
    </row>
    <row r="343" spans="1:7" x14ac:dyDescent="0.3">
      <c r="A343" s="1" t="s">
        <v>687</v>
      </c>
      <c r="B343" t="str">
        <f>TEXT(tblUdgiftstyper[[#This Row],[UDGIFTSTYPE_NR]], "0000") &amp; " " &amp; tblUdgiftstyper[[#This Row],[UDGIFTSTYPE_BESK]]</f>
        <v>4255 ATP timelønnede</v>
      </c>
      <c r="C343" t="s">
        <v>688</v>
      </c>
      <c r="E343" s="1" t="s">
        <v>2392</v>
      </c>
      <c r="F343" t="s">
        <v>2393</v>
      </c>
      <c r="G343" t="s">
        <v>2391</v>
      </c>
    </row>
    <row r="344" spans="1:7" x14ac:dyDescent="0.3">
      <c r="A344" s="1" t="s">
        <v>689</v>
      </c>
      <c r="B344" t="str">
        <f>TEXT(tblUdgiftstyper[[#This Row],[UDGIFTSTYPE_NR]], "0000") &amp; " " &amp; tblUdgiftstyper[[#This Row],[UDGIFTSTYPE_BESK]]</f>
        <v>4260 Feriegodtgør. timeløn.</v>
      </c>
      <c r="C344" t="s">
        <v>690</v>
      </c>
      <c r="E344" s="1" t="s">
        <v>2394</v>
      </c>
      <c r="F344" t="s">
        <v>1932</v>
      </c>
      <c r="G344" t="s">
        <v>2391</v>
      </c>
    </row>
    <row r="345" spans="1:7" x14ac:dyDescent="0.3">
      <c r="A345" s="1" t="s">
        <v>691</v>
      </c>
      <c r="B345" t="str">
        <f>TEXT(tblUdgiftstyper[[#This Row],[UDGIFTSTYPE_NR]], "0000") &amp; " " &amp; tblUdgiftstyper[[#This Row],[UDGIFTSTYPE_BESK]]</f>
        <v>4265 Kørselsordning timeløn</v>
      </c>
      <c r="C345" t="s">
        <v>692</v>
      </c>
      <c r="E345" s="1" t="s">
        <v>2395</v>
      </c>
      <c r="F345" t="s">
        <v>2396</v>
      </c>
      <c r="G345" t="s">
        <v>2391</v>
      </c>
    </row>
    <row r="346" spans="1:7" x14ac:dyDescent="0.3">
      <c r="A346" s="1" t="s">
        <v>693</v>
      </c>
      <c r="B346" t="str">
        <f>TEXT(tblUdgiftstyper[[#This Row],[UDGIFTSTYPE_NR]], "0000") &amp; " " &amp; tblUdgiftstyper[[#This Row],[UDGIFTSTYPE_BESK]]</f>
        <v>4266 Overarbejdstil. timeløn</v>
      </c>
      <c r="C346" t="s">
        <v>694</v>
      </c>
      <c r="E346" s="1" t="s">
        <v>2397</v>
      </c>
      <c r="F346" t="s">
        <v>2398</v>
      </c>
      <c r="G346" t="s">
        <v>2391</v>
      </c>
    </row>
    <row r="347" spans="1:7" x14ac:dyDescent="0.3">
      <c r="A347" s="1" t="s">
        <v>695</v>
      </c>
      <c r="B347" t="str">
        <f>TEXT(tblUdgiftstyper[[#This Row],[UDGIFTSTYPE_NR]], "0000") &amp; " " &amp; tblUdgiftstyper[[#This Row],[UDGIFTSTYPE_BESK]]</f>
        <v>4280 Barselsstøtte TBA</v>
      </c>
      <c r="C347" t="s">
        <v>696</v>
      </c>
      <c r="E347" s="1" t="s">
        <v>2399</v>
      </c>
      <c r="F347" t="s">
        <v>2400</v>
      </c>
      <c r="G347" t="s">
        <v>2391</v>
      </c>
    </row>
    <row r="348" spans="1:7" x14ac:dyDescent="0.3">
      <c r="A348" s="1" t="s">
        <v>697</v>
      </c>
      <c r="B348" t="str">
        <f>TEXT(tblUdgiftstyper[[#This Row],[UDGIFTSTYPE_NR]], "0000") &amp; " " &amp; tblUdgiftstyper[[#This Row],[UDGIFTSTYPE_BESK]]</f>
        <v>4298 Hens. TBA og timeløn</v>
      </c>
      <c r="C348" t="s">
        <v>698</v>
      </c>
      <c r="E348" s="1" t="s">
        <v>2401</v>
      </c>
      <c r="F348" t="s">
        <v>2402</v>
      </c>
      <c r="G348" t="s">
        <v>2391</v>
      </c>
    </row>
    <row r="349" spans="1:7" x14ac:dyDescent="0.3">
      <c r="A349" s="1" t="s">
        <v>699</v>
      </c>
      <c r="B349" t="str">
        <f>TEXT(tblUdgiftstyper[[#This Row],[UDGIFTSTYPE_NR]], "0000") &amp; " " &amp; tblUdgiftstyper[[#This Row],[UDGIFTSTYPE_BESK]]</f>
        <v>4301 DJ overensk freelancer</v>
      </c>
      <c r="C349" t="s">
        <v>700</v>
      </c>
      <c r="E349" s="1" t="s">
        <v>2403</v>
      </c>
      <c r="F349" t="s">
        <v>2404</v>
      </c>
      <c r="G349" t="s">
        <v>2391</v>
      </c>
    </row>
    <row r="350" spans="1:7" x14ac:dyDescent="0.3">
      <c r="A350" s="1" t="s">
        <v>701</v>
      </c>
      <c r="B350" t="str">
        <f>TEXT(tblUdgiftstyper[[#This Row],[UDGIFTSTYPE_NR]], "0000") &amp; " " &amp; tblUdgiftstyper[[#This Row],[UDGIFTSTYPE_BESK]]</f>
        <v>4302 Freelance honorarer</v>
      </c>
      <c r="C350" t="s">
        <v>702</v>
      </c>
      <c r="E350" s="1" t="s">
        <v>2405</v>
      </c>
      <c r="F350" t="s">
        <v>2406</v>
      </c>
      <c r="G350" t="s">
        <v>2391</v>
      </c>
    </row>
    <row r="351" spans="1:7" x14ac:dyDescent="0.3">
      <c r="A351" s="1" t="s">
        <v>703</v>
      </c>
      <c r="B351" t="str">
        <f>TEXT(tblUdgiftstyper[[#This Row],[UDGIFTSTYPE_NR]], "0000") &amp; " " &amp; tblUdgiftstyper[[#This Row],[UDGIFTSTYPE_BESK]]</f>
        <v>4303 Musikproducer overensk</v>
      </c>
      <c r="C351" t="s">
        <v>704</v>
      </c>
      <c r="E351" s="1" t="s">
        <v>2407</v>
      </c>
      <c r="F351" t="s">
        <v>2408</v>
      </c>
      <c r="G351" t="s">
        <v>2391</v>
      </c>
    </row>
    <row r="352" spans="1:7" x14ac:dyDescent="0.3">
      <c r="A352" s="1" t="s">
        <v>705</v>
      </c>
      <c r="B352" t="str">
        <f>TEXT(tblUdgiftstyper[[#This Row],[UDGIFTSTYPE_NR]], "0000") &amp; " " &amp; tblUdgiftstyper[[#This Row],[UDGIFTSTYPE_BESK]]</f>
        <v>4304 Koroverenskomsten</v>
      </c>
      <c r="C352" t="s">
        <v>706</v>
      </c>
      <c r="E352" s="1" t="s">
        <v>2409</v>
      </c>
      <c r="F352" t="s">
        <v>2410</v>
      </c>
      <c r="G352" t="s">
        <v>2391</v>
      </c>
    </row>
    <row r="353" spans="1:7" x14ac:dyDescent="0.3">
      <c r="A353" s="1" t="s">
        <v>707</v>
      </c>
      <c r="B353" t="str">
        <f>TEXT(tblUdgiftstyper[[#This Row],[UDGIFTSTYPE_NR]], "0000") &amp; " " &amp; tblUdgiftstyper[[#This Row],[UDGIFTSTYPE_BESK]]</f>
        <v>4305 Nodekriver overensk</v>
      </c>
      <c r="C353" t="s">
        <v>708</v>
      </c>
      <c r="E353" s="1" t="s">
        <v>2411</v>
      </c>
      <c r="F353" t="s">
        <v>2412</v>
      </c>
      <c r="G353" t="s">
        <v>2391</v>
      </c>
    </row>
    <row r="354" spans="1:7" x14ac:dyDescent="0.3">
      <c r="A354" s="1" t="s">
        <v>709</v>
      </c>
      <c r="B354" t="str">
        <f>TEXT(tblUdgiftstyper[[#This Row],[UDGIFTSTYPE_NR]], "0000") &amp; " " &amp; tblUdgiftstyper[[#This Row],[UDGIFTSTYPE_BESK]]</f>
        <v>4306 Assistance i faste ork.</v>
      </c>
      <c r="C354" t="s">
        <v>710</v>
      </c>
      <c r="E354" s="1" t="s">
        <v>2413</v>
      </c>
      <c r="F354" t="s">
        <v>0</v>
      </c>
      <c r="G354" t="s">
        <v>2391</v>
      </c>
    </row>
    <row r="355" spans="1:7" x14ac:dyDescent="0.3">
      <c r="A355" s="1" t="s">
        <v>711</v>
      </c>
      <c r="B355" t="str">
        <f>TEXT(tblUdgiftstyper[[#This Row],[UDGIFTSTYPE_NR]], "0000") &amp; " " &amp; tblUdgiftstyper[[#This Row],[UDGIFTSTYPE_BESK]]</f>
        <v>4308 Underv.till DR-ansatte</v>
      </c>
      <c r="C355" t="s">
        <v>712</v>
      </c>
      <c r="E355" s="1" t="s">
        <v>2414</v>
      </c>
      <c r="F355" t="s">
        <v>2415</v>
      </c>
      <c r="G355" t="s">
        <v>2391</v>
      </c>
    </row>
    <row r="356" spans="1:7" x14ac:dyDescent="0.3">
      <c r="A356" s="1" t="s">
        <v>713</v>
      </c>
      <c r="B356" t="str">
        <f>TEXT(tblUdgiftstyper[[#This Row],[UDGIFTSTYPE_NR]], "0000") &amp; " " &amp; tblUdgiftstyper[[#This Row],[UDGIFTSTYPE_BESK]]</f>
        <v>4315 ATP freelancere</v>
      </c>
      <c r="C356" t="s">
        <v>714</v>
      </c>
      <c r="E356" s="1" t="s">
        <v>2416</v>
      </c>
      <c r="F356" t="s">
        <v>2417</v>
      </c>
      <c r="G356" t="s">
        <v>2391</v>
      </c>
    </row>
    <row r="357" spans="1:7" x14ac:dyDescent="0.3">
      <c r="A357" s="1" t="s">
        <v>715</v>
      </c>
      <c r="B357" t="str">
        <f>TEXT(tblUdgiftstyper[[#This Row],[UDGIFTSTYPE_NR]], "0000") &amp; " " &amp; tblUdgiftstyper[[#This Row],[UDGIFTSTYPE_BESK]]</f>
        <v>4320 Feriepenge Freelancer</v>
      </c>
      <c r="C357" t="s">
        <v>716</v>
      </c>
      <c r="E357" s="1" t="s">
        <v>2418</v>
      </c>
      <c r="F357" t="s">
        <v>2419</v>
      </c>
      <c r="G357" t="s">
        <v>2391</v>
      </c>
    </row>
    <row r="358" spans="1:7" x14ac:dyDescent="0.3">
      <c r="A358" s="1" t="s">
        <v>717</v>
      </c>
      <c r="B358" t="str">
        <f>TEXT(tblUdgiftstyper[[#This Row],[UDGIFTSTYPE_NR]], "0000") &amp; " " &amp; tblUdgiftstyper[[#This Row],[UDGIFTSTYPE_BESK]]</f>
        <v>4325 Ulemper freelancere</v>
      </c>
      <c r="C358" t="s">
        <v>718</v>
      </c>
      <c r="E358" s="1" t="s">
        <v>2420</v>
      </c>
      <c r="F358" t="s">
        <v>2421</v>
      </c>
      <c r="G358" t="s">
        <v>2391</v>
      </c>
    </row>
    <row r="359" spans="1:7" x14ac:dyDescent="0.3">
      <c r="A359" s="1" t="s">
        <v>719</v>
      </c>
      <c r="B359" t="str">
        <f>TEXT(tblUdgiftstyper[[#This Row],[UDGIFTSTYPE_NR]], "0000") &amp; " " &amp; tblUdgiftstyper[[#This Row],[UDGIFTSTYPE_BESK]]</f>
        <v>4380 Barselsstøtte</v>
      </c>
      <c r="C359" t="s">
        <v>720</v>
      </c>
      <c r="E359" s="1" t="s">
        <v>2422</v>
      </c>
      <c r="F359" t="s">
        <v>2423</v>
      </c>
      <c r="G359" t="s">
        <v>2391</v>
      </c>
    </row>
    <row r="360" spans="1:7" x14ac:dyDescent="0.3">
      <c r="A360" s="1" t="s">
        <v>721</v>
      </c>
      <c r="B360" t="str">
        <f>TEXT(tblUdgiftstyper[[#This Row],[UDGIFTSTYPE_NR]], "0000") &amp; " " &amp; tblUdgiftstyper[[#This Row],[UDGIFTSTYPE_BESK]]</f>
        <v>4398 Hensættelser freelancer</v>
      </c>
      <c r="C360" t="s">
        <v>722</v>
      </c>
      <c r="E360" s="1" t="s">
        <v>2424</v>
      </c>
      <c r="F360" t="s">
        <v>2425</v>
      </c>
      <c r="G360" t="s">
        <v>2391</v>
      </c>
    </row>
    <row r="361" spans="1:7" x14ac:dyDescent="0.3">
      <c r="A361" s="1" t="s">
        <v>723</v>
      </c>
      <c r="B361" t="str">
        <f>TEXT(tblUdgiftstyper[[#This Row],[UDGIFTSTYPE_NR]], "0000") &amp; " " &amp; tblUdgiftstyper[[#This Row],[UDGIFTSTYPE_BESK]]</f>
        <v>4401 Udsendelseshonorar</v>
      </c>
      <c r="C361" t="s">
        <v>724</v>
      </c>
      <c r="E361" s="1" t="s">
        <v>2426</v>
      </c>
      <c r="F361" t="s">
        <v>2427</v>
      </c>
      <c r="G361" t="s">
        <v>2391</v>
      </c>
    </row>
    <row r="362" spans="1:7" x14ac:dyDescent="0.3">
      <c r="A362" s="1" t="s">
        <v>725</v>
      </c>
      <c r="B362" t="str">
        <f>TEXT(tblUdgiftstyper[[#This Row],[UDGIFTSTYPE_NR]], "0000") &amp; " " &amp; tblUdgiftstyper[[#This Row],[UDGIFTSTYPE_BESK]]</f>
        <v>4402 Genuds.honorar</v>
      </c>
      <c r="C362" t="s">
        <v>726</v>
      </c>
      <c r="E362" s="1" t="s">
        <v>2428</v>
      </c>
      <c r="F362" t="s">
        <v>2429</v>
      </c>
      <c r="G362" t="s">
        <v>2391</v>
      </c>
    </row>
    <row r="363" spans="1:7" x14ac:dyDescent="0.3">
      <c r="A363" s="1" t="s">
        <v>727</v>
      </c>
      <c r="B363" t="str">
        <f>TEXT(tblUdgiftstyper[[#This Row],[UDGIFTSTYPE_NR]], "0000") &amp; " " &amp; tblUdgiftstyper[[#This Row],[UDGIFTSTYPE_BESK]]</f>
        <v>4403 Div. medvirk. honorarer</v>
      </c>
      <c r="C363" t="s">
        <v>728</v>
      </c>
      <c r="E363" s="1" t="s">
        <v>2430</v>
      </c>
      <c r="F363" t="s">
        <v>2431</v>
      </c>
      <c r="G363" t="s">
        <v>2391</v>
      </c>
    </row>
    <row r="364" spans="1:7" x14ac:dyDescent="0.3">
      <c r="A364" s="1" t="s">
        <v>729</v>
      </c>
      <c r="B364" t="str">
        <f>TEXT(tblUdgiftstyper[[#This Row],[UDGIFTSTYPE_NR]], "0000") &amp; " " &amp; tblUdgiftstyper[[#This Row],[UDGIFTSTYPE_BESK]]</f>
        <v>4404 Kons. med oplysningspligt</v>
      </c>
      <c r="C364" t="s">
        <v>730</v>
      </c>
      <c r="E364" s="1" t="s">
        <v>2432</v>
      </c>
      <c r="F364" t="s">
        <v>2433</v>
      </c>
      <c r="G364" t="s">
        <v>2391</v>
      </c>
    </row>
    <row r="365" spans="1:7" x14ac:dyDescent="0.3">
      <c r="A365" s="1" t="s">
        <v>731</v>
      </c>
      <c r="B365" t="str">
        <f>TEXT(tblUdgiftstyper[[#This Row],[UDGIFTSTYPE_NR]], "0000") &amp; " " &amp; tblUdgiftstyper[[#This Row],[UDGIFTSTYPE_BESK]]</f>
        <v>4405 Skuespilleroverensk</v>
      </c>
      <c r="C365" t="s">
        <v>732</v>
      </c>
      <c r="E365" s="1" t="s">
        <v>2434</v>
      </c>
      <c r="F365" t="s">
        <v>2435</v>
      </c>
      <c r="G365" t="s">
        <v>2391</v>
      </c>
    </row>
    <row r="366" spans="1:7" x14ac:dyDescent="0.3">
      <c r="A366" s="1" t="s">
        <v>733</v>
      </c>
      <c r="B366" t="str">
        <f>TEXT(tblUdgiftstyper[[#This Row],[UDGIFTSTYPE_NR]], "0000") &amp; " " &amp; tblUdgiftstyper[[#This Row],[UDGIFTSTYPE_BESK]]</f>
        <v>4406 Kapelmester overensk</v>
      </c>
      <c r="C366" t="s">
        <v>734</v>
      </c>
      <c r="E366" s="1" t="s">
        <v>2436</v>
      </c>
      <c r="F366" t="s">
        <v>2437</v>
      </c>
      <c r="G366" t="s">
        <v>2391</v>
      </c>
    </row>
    <row r="367" spans="1:7" x14ac:dyDescent="0.3">
      <c r="A367" s="1" t="s">
        <v>735</v>
      </c>
      <c r="B367" t="str">
        <f>TEXT(tblUdgiftstyper[[#This Row],[UDGIFTSTYPE_NR]], "0000") &amp; " " &amp; tblUdgiftstyper[[#This Row],[UDGIFTSTYPE_BESK]]</f>
        <v>4407 Musikeroverensk</v>
      </c>
      <c r="C367" t="s">
        <v>736</v>
      </c>
      <c r="E367" s="1" t="s">
        <v>2438</v>
      </c>
      <c r="F367" t="s">
        <v>2439</v>
      </c>
      <c r="G367" t="s">
        <v>2391</v>
      </c>
    </row>
    <row r="368" spans="1:7" x14ac:dyDescent="0.3">
      <c r="A368" s="1" t="s">
        <v>737</v>
      </c>
      <c r="B368" t="str">
        <f>TEXT(tblUdgiftstyper[[#This Row],[UDGIFTSTYPE_NR]], "0000") &amp; " " &amp; tblUdgiftstyper[[#This Row],[UDGIFTSTYPE_BESK]]</f>
        <v>4408 Instruktøroverensk</v>
      </c>
      <c r="C368" t="s">
        <v>738</v>
      </c>
      <c r="E368" s="1" t="s">
        <v>2440</v>
      </c>
      <c r="F368" t="s">
        <v>2441</v>
      </c>
      <c r="G368" t="s">
        <v>2391</v>
      </c>
    </row>
    <row r="369" spans="1:7" x14ac:dyDescent="0.3">
      <c r="A369" s="1" t="s">
        <v>739</v>
      </c>
      <c r="B369" t="str">
        <f>TEXT(tblUdgiftstyper[[#This Row],[UDGIFTSTYPE_NR]], "0000") &amp; " " &amp; tblUdgiftstyper[[#This Row],[UDGIFTSTYPE_BESK]]</f>
        <v>4409 Statistoverenskr</v>
      </c>
      <c r="C369" t="s">
        <v>740</v>
      </c>
      <c r="E369" s="1" t="s">
        <v>2442</v>
      </c>
      <c r="F369" t="s">
        <v>2443</v>
      </c>
      <c r="G369" t="s">
        <v>2391</v>
      </c>
    </row>
    <row r="370" spans="1:7" x14ac:dyDescent="0.3">
      <c r="A370" s="1" t="s">
        <v>741</v>
      </c>
      <c r="B370" t="str">
        <f>TEXT(tblUdgiftstyper[[#This Row],[UDGIFTSTYPE_NR]], "0000") &amp; " " &amp; tblUdgiftstyper[[#This Row],[UDGIFTSTYPE_BESK]]</f>
        <v>4410 Solister ensembler</v>
      </c>
      <c r="C370" t="s">
        <v>742</v>
      </c>
      <c r="E370" s="1" t="s">
        <v>2444</v>
      </c>
      <c r="F370" t="s">
        <v>2445</v>
      </c>
      <c r="G370" t="s">
        <v>2391</v>
      </c>
    </row>
    <row r="371" spans="1:7" x14ac:dyDescent="0.3">
      <c r="A371" s="1" t="s">
        <v>743</v>
      </c>
      <c r="B371" t="str">
        <f>TEXT(tblUdgiftstyper[[#This Row],[UDGIFTSTYPE_NR]], "0000") &amp; " " &amp; tblUdgiftstyper[[#This Row],[UDGIFTSTYPE_BESK]]</f>
        <v>4411 Øvrige honorarer</v>
      </c>
      <c r="C371" t="s">
        <v>744</v>
      </c>
      <c r="E371" s="1" t="s">
        <v>2446</v>
      </c>
      <c r="F371" t="s">
        <v>2447</v>
      </c>
      <c r="G371" t="s">
        <v>2391</v>
      </c>
    </row>
    <row r="372" spans="1:7" x14ac:dyDescent="0.3">
      <c r="A372" s="1" t="s">
        <v>745</v>
      </c>
      <c r="B372" t="str">
        <f>TEXT(tblUdgiftstyper[[#This Row],[UDGIFTSTYPE_NR]], "0000") &amp; " " &amp; tblUdgiftstyper[[#This Row],[UDGIFTSTYPE_BESK]]</f>
        <v>4415 ATP-bidrag honorarer</v>
      </c>
      <c r="C372" t="s">
        <v>746</v>
      </c>
      <c r="E372" s="1" t="s">
        <v>2448</v>
      </c>
      <c r="F372" t="s">
        <v>2449</v>
      </c>
      <c r="G372" t="s">
        <v>2391</v>
      </c>
    </row>
    <row r="373" spans="1:7" x14ac:dyDescent="0.3">
      <c r="A373" s="1" t="s">
        <v>747</v>
      </c>
      <c r="B373" t="str">
        <f>TEXT(tblUdgiftstyper[[#This Row],[UDGIFTSTYPE_NR]], "0000") &amp; " " &amp; tblUdgiftstyper[[#This Row],[UDGIFTSTYPE_BESK]]</f>
        <v>4430 Feriegodt. uds. Honorarer</v>
      </c>
      <c r="C373" t="s">
        <v>748</v>
      </c>
      <c r="E373" s="1" t="s">
        <v>2450</v>
      </c>
      <c r="F373" t="s">
        <v>2451</v>
      </c>
      <c r="G373" t="s">
        <v>2391</v>
      </c>
    </row>
    <row r="374" spans="1:7" x14ac:dyDescent="0.3">
      <c r="A374" s="1" t="s">
        <v>749</v>
      </c>
      <c r="B374" t="str">
        <f>TEXT(tblUdgiftstyper[[#This Row],[UDGIFTSTYPE_NR]], "0000") &amp; " " &amp; tblUdgiftstyper[[#This Row],[UDGIFTSTYPE_BESK]]</f>
        <v>4440 Skattepligtige gevinster</v>
      </c>
      <c r="C374" t="s">
        <v>750</v>
      </c>
      <c r="E374" s="1" t="s">
        <v>2452</v>
      </c>
      <c r="F374" t="s">
        <v>2453</v>
      </c>
      <c r="G374" t="s">
        <v>2391</v>
      </c>
    </row>
    <row r="375" spans="1:7" x14ac:dyDescent="0.3">
      <c r="A375" s="1" t="s">
        <v>751</v>
      </c>
      <c r="B375" t="str">
        <f>TEXT(tblUdgiftstyper[[#This Row],[UDGIFTSTYPE_NR]], "0000") &amp; " " &amp; tblUdgiftstyper[[#This Row],[UDGIFTSTYPE_BESK]]</f>
        <v>4451 Rettighedshonorarer</v>
      </c>
      <c r="C375" t="s">
        <v>752</v>
      </c>
      <c r="E375" s="1" t="s">
        <v>2454</v>
      </c>
      <c r="F375" t="s">
        <v>2455</v>
      </c>
      <c r="G375" t="s">
        <v>2391</v>
      </c>
    </row>
    <row r="376" spans="1:7" x14ac:dyDescent="0.3">
      <c r="A376" s="1" t="s">
        <v>753</v>
      </c>
      <c r="B376" t="str">
        <f>TEXT(tblUdgiftstyper[[#This Row],[UDGIFTSTYPE_NR]], "0000") &amp; " " &amp; tblUdgiftstyper[[#This Row],[UDGIFTSTYPE_BESK]]</f>
        <v>4452 Komponistoverenskomsten</v>
      </c>
      <c r="C376" t="s">
        <v>754</v>
      </c>
      <c r="E376" s="1" t="s">
        <v>2456</v>
      </c>
      <c r="F376" t="s">
        <v>2457</v>
      </c>
      <c r="G376" t="s">
        <v>2391</v>
      </c>
    </row>
    <row r="377" spans="1:7" x14ac:dyDescent="0.3">
      <c r="A377" s="1" t="s">
        <v>755</v>
      </c>
      <c r="B377" t="str">
        <f>TEXT(tblUdgiftstyper[[#This Row],[UDGIFTSTYPE_NR]], "0000") &amp; " " &amp; tblUdgiftstyper[[#This Row],[UDGIFTSTYPE_BESK]]</f>
        <v>4453 Musikforlægger overensk</v>
      </c>
      <c r="C377" t="s">
        <v>756</v>
      </c>
      <c r="E377" s="1" t="s">
        <v>2458</v>
      </c>
      <c r="F377" t="s">
        <v>2459</v>
      </c>
      <c r="G377" t="s">
        <v>2391</v>
      </c>
    </row>
    <row r="378" spans="1:7" x14ac:dyDescent="0.3">
      <c r="A378" s="1" t="s">
        <v>757</v>
      </c>
      <c r="B378" t="str">
        <f>TEXT(tblUdgiftstyper[[#This Row],[UDGIFTSTYPE_NR]], "0000") &amp; " " &amp; tblUdgiftstyper[[#This Row],[UDGIFTSTYPE_BESK]]</f>
        <v>4498 Hensættelser honorar</v>
      </c>
      <c r="C378" t="s">
        <v>758</v>
      </c>
      <c r="E378" s="1" t="s">
        <v>2460</v>
      </c>
      <c r="F378" t="s">
        <v>2461</v>
      </c>
      <c r="G378" t="s">
        <v>2391</v>
      </c>
    </row>
    <row r="379" spans="1:7" x14ac:dyDescent="0.3">
      <c r="A379" s="1" t="s">
        <v>759</v>
      </c>
      <c r="B379" t="str">
        <f>TEXT(tblUdgiftstyper[[#This Row],[UDGIFTSTYPE_NR]], "0000") &amp; " " &amp; tblUdgiftstyper[[#This Row],[UDGIFTSTYPE_BESK]]</f>
        <v>4501 Rådighedsløn</v>
      </c>
      <c r="C379" t="s">
        <v>760</v>
      </c>
      <c r="E379" s="1" t="s">
        <v>2462</v>
      </c>
      <c r="F379" t="s">
        <v>2463</v>
      </c>
      <c r="G379" t="s">
        <v>2391</v>
      </c>
    </row>
    <row r="380" spans="1:7" x14ac:dyDescent="0.3">
      <c r="A380" s="1" t="s">
        <v>761</v>
      </c>
      <c r="B380" t="str">
        <f>TEXT(tblUdgiftstyper[[#This Row],[UDGIFTSTYPE_NR]], "0000") &amp; " " &amp; tblUdgiftstyper[[#This Row],[UDGIFTSTYPE_BESK]]</f>
        <v>4502 Fratrædelsesløn</v>
      </c>
      <c r="C380" t="s">
        <v>762</v>
      </c>
      <c r="E380" s="1" t="s">
        <v>2464</v>
      </c>
      <c r="F380" t="s">
        <v>2465</v>
      </c>
      <c r="G380" t="s">
        <v>2391</v>
      </c>
    </row>
    <row r="381" spans="1:7" x14ac:dyDescent="0.3">
      <c r="A381" s="1" t="s">
        <v>763</v>
      </c>
      <c r="B381" t="str">
        <f>TEXT(tblUdgiftstyper[[#This Row],[UDGIFTSTYPE_NR]], "0000") &amp; " " &amp; tblUdgiftstyper[[#This Row],[UDGIFTSTYPE_BESK]]</f>
        <v>4503 Efterindtægt</v>
      </c>
      <c r="C381" t="s">
        <v>764</v>
      </c>
      <c r="E381" s="1" t="s">
        <v>2466</v>
      </c>
      <c r="F381" t="s">
        <v>2467</v>
      </c>
      <c r="G381" t="s">
        <v>2391</v>
      </c>
    </row>
    <row r="382" spans="1:7" x14ac:dyDescent="0.3">
      <c r="A382" s="1" t="s">
        <v>765</v>
      </c>
      <c r="B382" t="str">
        <f>TEXT(tblUdgiftstyper[[#This Row],[UDGIFTSTYPE_NR]], "0000") &amp; " " &amp; tblUdgiftstyper[[#This Row],[UDGIFTSTYPE_BESK]]</f>
        <v>4504 Understøttelser</v>
      </c>
      <c r="C382" t="s">
        <v>766</v>
      </c>
      <c r="E382" s="1" t="s">
        <v>2468</v>
      </c>
      <c r="F382" t="s">
        <v>2469</v>
      </c>
      <c r="G382" t="s">
        <v>2391</v>
      </c>
    </row>
    <row r="383" spans="1:7" x14ac:dyDescent="0.3">
      <c r="A383" s="1" t="s">
        <v>767</v>
      </c>
      <c r="B383" t="str">
        <f>TEXT(tblUdgiftstyper[[#This Row],[UDGIFTSTYPE_NR]], "0000") &amp; " " &amp; tblUdgiftstyper[[#This Row],[UDGIFTSTYPE_BESK]]</f>
        <v>4601 AER-bidrag</v>
      </c>
      <c r="C383" t="s">
        <v>768</v>
      </c>
      <c r="E383" s="1" t="s">
        <v>2470</v>
      </c>
      <c r="F383" t="s">
        <v>2471</v>
      </c>
      <c r="G383" t="s">
        <v>2391</v>
      </c>
    </row>
    <row r="384" spans="1:7" x14ac:dyDescent="0.3">
      <c r="A384" s="1" t="s">
        <v>769</v>
      </c>
      <c r="B384" t="str">
        <f>TEXT(tblUdgiftstyper[[#This Row],[UDGIFTSTYPE_NR]], "0000") &amp; " " &amp; tblUdgiftstyper[[#This Row],[UDGIFTSTYPE_BESK]]</f>
        <v>4602 Bidrag uddannelsesfond</v>
      </c>
      <c r="C384" t="s">
        <v>770</v>
      </c>
      <c r="E384" s="1" t="s">
        <v>2472</v>
      </c>
      <c r="F384" t="s">
        <v>2473</v>
      </c>
      <c r="G384" t="s">
        <v>2391</v>
      </c>
    </row>
    <row r="385" spans="1:7" x14ac:dyDescent="0.3">
      <c r="A385" s="1" t="s">
        <v>771</v>
      </c>
      <c r="B385" t="str">
        <f>TEXT(tblUdgiftstyper[[#This Row],[UDGIFTSTYPE_NR]], "0000") &amp; " " &amp; tblUdgiftstyper[[#This Row],[UDGIFTSTYPE_BESK]]</f>
        <v>4603 Udbet. til pensionsfond</v>
      </c>
      <c r="C385" t="s">
        <v>772</v>
      </c>
      <c r="E385" s="1" t="s">
        <v>2474</v>
      </c>
      <c r="F385" t="s">
        <v>2475</v>
      </c>
      <c r="G385" t="s">
        <v>2391</v>
      </c>
    </row>
    <row r="386" spans="1:7" x14ac:dyDescent="0.3">
      <c r="A386" s="1" t="s">
        <v>773</v>
      </c>
      <c r="B386" t="str">
        <f>TEXT(tblUdgiftstyper[[#This Row],[UDGIFTSTYPE_NR]], "0000") &amp; " " &amp; tblUdgiftstyper[[#This Row],[UDGIFTSTYPE_BESK]]</f>
        <v>4604 Pensionsbidrag RRB</v>
      </c>
      <c r="C386" t="s">
        <v>774</v>
      </c>
      <c r="E386" s="1" t="s">
        <v>2476</v>
      </c>
      <c r="F386" t="s">
        <v>2477</v>
      </c>
      <c r="G386" t="s">
        <v>2391</v>
      </c>
    </row>
    <row r="387" spans="1:7" x14ac:dyDescent="0.3">
      <c r="A387" s="1" t="s">
        <v>775</v>
      </c>
      <c r="B387" t="str">
        <f>TEXT(tblUdgiftstyper[[#This Row],[UDGIFTSTYPE_NR]], "0000") &amp; " " &amp; tblUdgiftstyper[[#This Row],[UDGIFTSTYPE_BESK]]</f>
        <v>4701 Timefordeling løn</v>
      </c>
      <c r="C387" t="s">
        <v>776</v>
      </c>
      <c r="E387" s="1" t="s">
        <v>2478</v>
      </c>
      <c r="F387" t="s">
        <v>2479</v>
      </c>
      <c r="G387" t="s">
        <v>2391</v>
      </c>
    </row>
    <row r="388" spans="1:7" x14ac:dyDescent="0.3">
      <c r="A388" s="1" t="s">
        <v>886</v>
      </c>
      <c r="B388" t="str">
        <f>TEXT(tblUdgiftstyper[[#This Row],[UDGIFTSTYPE_NR]], "0000") &amp; " " &amp; tblUdgiftstyper[[#This Row],[UDGIFTSTYPE_BESK]]</f>
        <v>4702 Aktiverede timer</v>
      </c>
      <c r="C388" t="s">
        <v>887</v>
      </c>
      <c r="E388" s="1" t="s">
        <v>2480</v>
      </c>
      <c r="F388" t="s">
        <v>2481</v>
      </c>
      <c r="G388" t="s">
        <v>2391</v>
      </c>
    </row>
    <row r="389" spans="1:7" x14ac:dyDescent="0.3">
      <c r="A389" s="1" t="s">
        <v>888</v>
      </c>
      <c r="B389" t="str">
        <f>TEXT(tblUdgiftstyper[[#This Row],[UDGIFTSTYPE_NR]], "0000") &amp; " " &amp; tblUdgiftstyper[[#This Row],[UDGIFTSTYPE_BESK]]</f>
        <v>4703 Afregnede timer</v>
      </c>
      <c r="C389" t="s">
        <v>889</v>
      </c>
      <c r="E389" s="1" t="s">
        <v>2482</v>
      </c>
      <c r="F389" t="s">
        <v>2483</v>
      </c>
      <c r="G389" t="s">
        <v>2391</v>
      </c>
    </row>
    <row r="390" spans="1:7" x14ac:dyDescent="0.3">
      <c r="A390" s="1" t="s">
        <v>890</v>
      </c>
      <c r="B390" t="str">
        <f>TEXT(tblUdgiftstyper[[#This Row],[UDGIFTSTYPE_NR]], "0000") &amp; " " &amp; tblUdgiftstyper[[#This Row],[UDGIFTSTYPE_BESK]]</f>
        <v>4705 Udlån af medarbejdere</v>
      </c>
      <c r="C390" t="s">
        <v>891</v>
      </c>
      <c r="E390" s="1" t="s">
        <v>2484</v>
      </c>
      <c r="F390" t="s">
        <v>2485</v>
      </c>
      <c r="G390" t="s">
        <v>2391</v>
      </c>
    </row>
    <row r="391" spans="1:7" x14ac:dyDescent="0.3">
      <c r="A391" s="1" t="s">
        <v>892</v>
      </c>
      <c r="B391" t="str">
        <f>TEXT(tblUdgiftstyper[[#This Row],[UDGIFTSTYPE_NR]], "0000") &amp; " " &amp; tblUdgiftstyper[[#This Row],[UDGIFTSTYPE_BESK]]</f>
        <v>4710 Intern omflytning løn</v>
      </c>
      <c r="C391" t="s">
        <v>893</v>
      </c>
      <c r="E391" s="1" t="s">
        <v>2486</v>
      </c>
      <c r="F391" t="s">
        <v>2360</v>
      </c>
      <c r="G391" t="s">
        <v>2391</v>
      </c>
    </row>
    <row r="392" spans="1:7" x14ac:dyDescent="0.3">
      <c r="A392" s="1" t="s">
        <v>894</v>
      </c>
      <c r="B392" t="str">
        <f>TEXT(tblUdgiftstyper[[#This Row],[UDGIFTSTYPE_NR]], "0000") &amp; " " &amp; tblUdgiftstyper[[#This Row],[UDGIFTSTYPE_BESK]]</f>
        <v>4711 Intern afregn. mandtimer</v>
      </c>
      <c r="C392" t="s">
        <v>895</v>
      </c>
      <c r="E392" s="1" t="s">
        <v>2487</v>
      </c>
      <c r="F392" t="s">
        <v>2488</v>
      </c>
      <c r="G392" t="s">
        <v>2391</v>
      </c>
    </row>
    <row r="393" spans="1:7" x14ac:dyDescent="0.3">
      <c r="A393" s="1" t="s">
        <v>896</v>
      </c>
      <c r="B393" t="str">
        <f>TEXT(tblUdgiftstyper[[#This Row],[UDGIFTSTYPE_NR]], "0000") &amp; " " &amp; tblUdgiftstyper[[#This Row],[UDGIFTSTYPE_BESK]]</f>
        <v>4712 Intern afregn. fastpris</v>
      </c>
      <c r="C393" t="s">
        <v>897</v>
      </c>
      <c r="E393" s="1" t="s">
        <v>2489</v>
      </c>
      <c r="F393" t="s">
        <v>2490</v>
      </c>
      <c r="G393" t="s">
        <v>2391</v>
      </c>
    </row>
    <row r="394" spans="1:7" x14ac:dyDescent="0.3">
      <c r="A394" s="1" t="s">
        <v>898</v>
      </c>
      <c r="B394" t="str">
        <f>TEXT(tblUdgiftstyper[[#This Row],[UDGIFTSTYPE_NR]], "0000") &amp; " " &amp; tblUdgiftstyper[[#This Row],[UDGIFTSTYPE_BESK]]</f>
        <v>4713 Overhead afregnede timer</v>
      </c>
      <c r="C394" t="s">
        <v>899</v>
      </c>
      <c r="E394" s="1" t="s">
        <v>2491</v>
      </c>
      <c r="F394" t="s">
        <v>2492</v>
      </c>
      <c r="G394" t="s">
        <v>2391</v>
      </c>
    </row>
    <row r="395" spans="1:7" x14ac:dyDescent="0.3">
      <c r="A395" s="1" t="s">
        <v>900</v>
      </c>
      <c r="B395" t="str">
        <f>TEXT(tblUdgiftstyper[[#This Row],[UDGIFTSTYPE_NR]], "0000") &amp; " " &amp; tblUdgiftstyper[[#This Row],[UDGIFTSTYPE_BESK]]</f>
        <v>4715 Afregnede ulemper</v>
      </c>
      <c r="C395" t="s">
        <v>901</v>
      </c>
      <c r="E395" s="1" t="s">
        <v>2493</v>
      </c>
      <c r="F395" t="s">
        <v>2494</v>
      </c>
      <c r="G395" t="s">
        <v>2391</v>
      </c>
    </row>
    <row r="396" spans="1:7" x14ac:dyDescent="0.3">
      <c r="A396" s="1" t="s">
        <v>902</v>
      </c>
      <c r="B396" t="str">
        <f>TEXT(tblUdgiftstyper[[#This Row],[UDGIFTSTYPE_NR]], "0000") &amp; " " &amp; tblUdgiftstyper[[#This Row],[UDGIFTSTYPE_BESK]]</f>
        <v>4720 Ekstern prod.medarb.</v>
      </c>
      <c r="C396" t="s">
        <v>903</v>
      </c>
      <c r="E396" s="1" t="s">
        <v>2495</v>
      </c>
      <c r="F396" t="s">
        <v>2364</v>
      </c>
      <c r="G396" t="s">
        <v>2391</v>
      </c>
    </row>
    <row r="397" spans="1:7" x14ac:dyDescent="0.3">
      <c r="A397" s="1" t="s">
        <v>904</v>
      </c>
      <c r="B397" t="str">
        <f>TEXT(tblUdgiftstyper[[#This Row],[UDGIFTSTYPE_NR]], "0000") &amp; " " &amp; tblUdgiftstyper[[#This Row],[UDGIFTSTYPE_BESK]]</f>
        <v>4730 Ekstern assistance</v>
      </c>
      <c r="C397" t="s">
        <v>905</v>
      </c>
      <c r="E397" s="1" t="s">
        <v>2496</v>
      </c>
      <c r="F397" t="s">
        <v>2497</v>
      </c>
      <c r="G397" t="s">
        <v>2391</v>
      </c>
    </row>
    <row r="398" spans="1:7" x14ac:dyDescent="0.3">
      <c r="A398" s="1" t="s">
        <v>906</v>
      </c>
      <c r="B398" t="str">
        <f>TEXT(tblUdgiftstyper[[#This Row],[UDGIFTSTYPE_NR]], "0000") &amp; " " &amp; tblUdgiftstyper[[#This Row],[UDGIFTSTYPE_BESK]]</f>
        <v>4750 Ledelsespulje</v>
      </c>
      <c r="C398" t="s">
        <v>907</v>
      </c>
      <c r="E398" s="1" t="s">
        <v>2498</v>
      </c>
      <c r="F398" t="s">
        <v>2499</v>
      </c>
      <c r="G398" t="s">
        <v>2391</v>
      </c>
    </row>
    <row r="399" spans="1:7" x14ac:dyDescent="0.3">
      <c r="A399" s="1" t="s">
        <v>908</v>
      </c>
      <c r="B399" t="str">
        <f>TEXT(tblUdgiftstyper[[#This Row],[UDGIFTSTYPE_NR]], "0000") &amp; " " &amp; tblUdgiftstyper[[#This Row],[UDGIFTSTYPE_BESK]]</f>
        <v>4770 Ret. årsopg. tidl. år</v>
      </c>
      <c r="C399" t="s">
        <v>909</v>
      </c>
      <c r="E399" s="1" t="s">
        <v>2500</v>
      </c>
      <c r="F399" t="s">
        <v>2501</v>
      </c>
      <c r="G399" t="s">
        <v>2391</v>
      </c>
    </row>
    <row r="400" spans="1:7" x14ac:dyDescent="0.3">
      <c r="A400" s="1" t="s">
        <v>910</v>
      </c>
      <c r="B400" t="str">
        <f>TEXT(tblUdgiftstyper[[#This Row],[UDGIFTSTYPE_NR]], "0000") &amp; " " &amp; tblUdgiftstyper[[#This Row],[UDGIFTSTYPE_BESK]]</f>
        <v>4780 Pådømte lønomkostninge</v>
      </c>
      <c r="C400" t="s">
        <v>911</v>
      </c>
      <c r="E400" s="1" t="s">
        <v>2502</v>
      </c>
      <c r="F400" t="s">
        <v>2503</v>
      </c>
      <c r="G400" t="s">
        <v>2391</v>
      </c>
    </row>
    <row r="401" spans="1:7" x14ac:dyDescent="0.3">
      <c r="A401" s="1" t="s">
        <v>912</v>
      </c>
      <c r="B401" t="str">
        <f>TEXT(tblUdgiftstyper[[#This Row],[UDGIFTSTYPE_NR]], "0000") &amp; " " &amp; tblUdgiftstyper[[#This Row],[UDGIFTSTYPE_BESK]]</f>
        <v>4790 Periodisering af løn</v>
      </c>
      <c r="C401" t="s">
        <v>913</v>
      </c>
      <c r="E401" s="1" t="s">
        <v>2504</v>
      </c>
      <c r="F401" t="s">
        <v>2505</v>
      </c>
      <c r="G401" t="s">
        <v>2391</v>
      </c>
    </row>
    <row r="402" spans="1:7" x14ac:dyDescent="0.3">
      <c r="A402" s="1" t="s">
        <v>914</v>
      </c>
      <c r="B402" t="str">
        <f>TEXT(tblUdgiftstyper[[#This Row],[UDGIFTSTYPE_NR]], "0000") &amp; " " &amp; tblUdgiftstyper[[#This Row],[UDGIFTSTYPE_BESK]]</f>
        <v>4798 Hensæt andre lønomkost.</v>
      </c>
      <c r="C402" t="s">
        <v>915</v>
      </c>
      <c r="E402" s="1" t="s">
        <v>2506</v>
      </c>
      <c r="F402" t="s">
        <v>2507</v>
      </c>
      <c r="G402" t="s">
        <v>2391</v>
      </c>
    </row>
    <row r="403" spans="1:7" x14ac:dyDescent="0.3">
      <c r="A403" s="1" t="s">
        <v>916</v>
      </c>
      <c r="B403" t="str">
        <f>TEXT(tblUdgiftstyper[[#This Row],[UDGIFTSTYPE_NR]], "0000") &amp; " " &amp; tblUdgiftstyper[[#This Row],[UDGIFTSTYPE_BESK]]</f>
        <v>4801 Hens. vedr. feriepenge</v>
      </c>
      <c r="C403" t="s">
        <v>917</v>
      </c>
      <c r="E403" s="1" t="s">
        <v>2508</v>
      </c>
      <c r="F403" t="s">
        <v>2509</v>
      </c>
      <c r="G403" t="s">
        <v>2391</v>
      </c>
    </row>
    <row r="404" spans="1:7" x14ac:dyDescent="0.3">
      <c r="A404" s="1" t="s">
        <v>918</v>
      </c>
      <c r="B404" t="str">
        <f>TEXT(tblUdgiftstyper[[#This Row],[UDGIFTSTYPE_NR]], "0000") &amp; " " &amp; tblUdgiftstyper[[#This Row],[UDGIFTSTYPE_BESK]]</f>
        <v>4802 Hens. vedr. sabbat</v>
      </c>
      <c r="C404" t="s">
        <v>919</v>
      </c>
      <c r="E404" s="1" t="s">
        <v>2510</v>
      </c>
      <c r="F404" t="s">
        <v>2511</v>
      </c>
      <c r="G404" t="s">
        <v>2391</v>
      </c>
    </row>
    <row r="405" spans="1:7" x14ac:dyDescent="0.3">
      <c r="A405" s="1" t="s">
        <v>920</v>
      </c>
      <c r="B405" t="str">
        <f>TEXT(tblUdgiftstyper[[#This Row],[UDGIFTSTYPE_NR]], "0000") &amp; " " &amp; tblUdgiftstyper[[#This Row],[UDGIFTSTYPE_BESK]]</f>
        <v>4803 Hens. vedr. tilgodeh. tim</v>
      </c>
      <c r="C405" t="s">
        <v>921</v>
      </c>
      <c r="E405" s="1" t="s">
        <v>2512</v>
      </c>
      <c r="F405" t="s">
        <v>2513</v>
      </c>
      <c r="G405" t="s">
        <v>2391</v>
      </c>
    </row>
    <row r="406" spans="1:7" x14ac:dyDescent="0.3">
      <c r="A406" s="1" t="s">
        <v>922</v>
      </c>
      <c r="B406" t="str">
        <f>TEXT(tblUdgiftstyper[[#This Row],[UDGIFTSTYPE_NR]], "0000") &amp; " " &amp; tblUdgiftstyper[[#This Row],[UDGIFTSTYPE_BESK]]</f>
        <v>4804 Hens. kompens.frihed</v>
      </c>
      <c r="C406" t="s">
        <v>923</v>
      </c>
      <c r="E406" s="1" t="s">
        <v>2514</v>
      </c>
      <c r="F406" t="s">
        <v>2433</v>
      </c>
      <c r="G406" t="s">
        <v>2391</v>
      </c>
    </row>
    <row r="407" spans="1:7" x14ac:dyDescent="0.3">
      <c r="A407" s="1" t="s">
        <v>924</v>
      </c>
      <c r="B407" t="str">
        <f>TEXT(tblUdgiftstyper[[#This Row],[UDGIFTSTYPE_NR]], "0000") &amp; " " &amp; tblUdgiftstyper[[#This Row],[UDGIFTSTYPE_BESK]]</f>
        <v>4805 Optjente feriepenge</v>
      </c>
      <c r="C407" t="s">
        <v>925</v>
      </c>
      <c r="E407" s="1" t="s">
        <v>2515</v>
      </c>
      <c r="F407" t="s">
        <v>2435</v>
      </c>
      <c r="G407" t="s">
        <v>2391</v>
      </c>
    </row>
    <row r="408" spans="1:7" x14ac:dyDescent="0.3">
      <c r="A408" s="1" t="s">
        <v>926</v>
      </c>
      <c r="B408" t="str">
        <f>TEXT(tblUdgiftstyper[[#This Row],[UDGIFTSTYPE_NR]], "0000") &amp; " " &amp; tblUdgiftstyper[[#This Row],[UDGIFTSTYPE_BESK]]</f>
        <v>4806 Forbrugt restferie</v>
      </c>
      <c r="C408" t="s">
        <v>927</v>
      </c>
      <c r="E408" s="1" t="s">
        <v>2516</v>
      </c>
      <c r="F408" t="s">
        <v>2517</v>
      </c>
      <c r="G408" t="s">
        <v>2391</v>
      </c>
    </row>
    <row r="409" spans="1:7" x14ac:dyDescent="0.3">
      <c r="A409" s="1" t="s">
        <v>928</v>
      </c>
      <c r="B409" t="str">
        <f>TEXT(tblUdgiftstyper[[#This Row],[UDGIFTSTYPE_NR]], "0000") &amp; " " &amp; tblUdgiftstyper[[#This Row],[UDGIFTSTYPE_BESK]]</f>
        <v>4807 Forbrugt overført ferie</v>
      </c>
      <c r="C409" t="s">
        <v>929</v>
      </c>
      <c r="E409" s="1" t="s">
        <v>2518</v>
      </c>
      <c r="F409" t="s">
        <v>2519</v>
      </c>
      <c r="G409" t="s">
        <v>2391</v>
      </c>
    </row>
    <row r="410" spans="1:7" x14ac:dyDescent="0.3">
      <c r="A410" s="1" t="s">
        <v>930</v>
      </c>
      <c r="B410" t="str">
        <f>TEXT(tblUdgiftstyper[[#This Row],[UDGIFTSTYPE_NR]], "0000") &amp; " " &amp; tblUdgiftstyper[[#This Row],[UDGIFTSTYPE_BESK]]</f>
        <v>4810 Hensæt. fratrædelsesord</v>
      </c>
      <c r="C410" t="s">
        <v>931</v>
      </c>
      <c r="E410" s="1" t="s">
        <v>2520</v>
      </c>
      <c r="F410" t="s">
        <v>2521</v>
      </c>
      <c r="G410" t="s">
        <v>2391</v>
      </c>
    </row>
    <row r="411" spans="1:7" x14ac:dyDescent="0.3">
      <c r="A411" s="1" t="s">
        <v>932</v>
      </c>
      <c r="B411" t="str">
        <f>TEXT(tblUdgiftstyper[[#This Row],[UDGIFTSTYPE_NR]], "0000") &amp; " " &amp; tblUdgiftstyper[[#This Row],[UDGIFTSTYPE_BESK]]</f>
        <v>4811 Tilbf. hensæt. fratræd.</v>
      </c>
      <c r="C411" t="s">
        <v>933</v>
      </c>
      <c r="E411" s="1" t="s">
        <v>2522</v>
      </c>
      <c r="F411" t="s">
        <v>2523</v>
      </c>
      <c r="G411" t="s">
        <v>2391</v>
      </c>
    </row>
    <row r="412" spans="1:7" x14ac:dyDescent="0.3">
      <c r="A412" s="1" t="s">
        <v>934</v>
      </c>
      <c r="B412" t="str">
        <f>TEXT(tblUdgiftstyper[[#This Row],[UDGIFTSTYPE_NR]], "0000") &amp; " " &amp; tblUdgiftstyper[[#This Row],[UDGIFTSTYPE_BESK]]</f>
        <v>4815 Flytning feriepenge</v>
      </c>
      <c r="C412" t="s">
        <v>935</v>
      </c>
      <c r="E412" s="1" t="s">
        <v>2524</v>
      </c>
      <c r="F412" t="s">
        <v>2525</v>
      </c>
      <c r="G412" t="s">
        <v>2391</v>
      </c>
    </row>
    <row r="413" spans="1:7" x14ac:dyDescent="0.3">
      <c r="A413" s="1" t="s">
        <v>936</v>
      </c>
      <c r="B413" t="str">
        <f>TEXT(tblUdgiftstyper[[#This Row],[UDGIFTSTYPE_NR]], "0000") &amp; " " &amp; tblUdgiftstyper[[#This Row],[UDGIFTSTYPE_BESK]]</f>
        <v>4816 Flyning restferie</v>
      </c>
      <c r="C413" t="s">
        <v>937</v>
      </c>
      <c r="E413" s="1" t="s">
        <v>2526</v>
      </c>
      <c r="F413" t="s">
        <v>1809</v>
      </c>
      <c r="G413" t="s">
        <v>2391</v>
      </c>
    </row>
    <row r="414" spans="1:7" x14ac:dyDescent="0.3">
      <c r="A414" s="1" t="s">
        <v>938</v>
      </c>
      <c r="B414" t="str">
        <f>TEXT(tblUdgiftstyper[[#This Row],[UDGIFTSTYPE_NR]], "0000") &amp; " " &amp; tblUdgiftstyper[[#This Row],[UDGIFTSTYPE_BESK]]</f>
        <v>4817 Flytning overført ferie</v>
      </c>
      <c r="C414" t="s">
        <v>939</v>
      </c>
      <c r="E414" s="1" t="s">
        <v>2527</v>
      </c>
      <c r="F414" t="s">
        <v>2528</v>
      </c>
      <c r="G414" t="s">
        <v>2391</v>
      </c>
    </row>
    <row r="415" spans="1:7" x14ac:dyDescent="0.3">
      <c r="A415" s="1" t="s">
        <v>940</v>
      </c>
      <c r="B415" t="str">
        <f>TEXT(tblUdgiftstyper[[#This Row],[UDGIFTSTYPE_NR]], "0000") &amp; " " &amp; tblUdgiftstyper[[#This Row],[UDGIFTSTYPE_BESK]]</f>
        <v>4820 Decentrale hensæt. timer</v>
      </c>
      <c r="C415" t="s">
        <v>941</v>
      </c>
      <c r="E415" s="1" t="s">
        <v>2529</v>
      </c>
      <c r="F415" t="s">
        <v>2530</v>
      </c>
      <c r="G415" t="s">
        <v>2391</v>
      </c>
    </row>
    <row r="416" spans="1:7" x14ac:dyDescent="0.3">
      <c r="A416" s="1" t="s">
        <v>942</v>
      </c>
      <c r="B416" t="str">
        <f>TEXT(tblUdgiftstyper[[#This Row],[UDGIFTSTYPE_NR]], "0000") &amp; " " &amp; tblUdgiftstyper[[#This Row],[UDGIFTSTYPE_BESK]]</f>
        <v>4821 Flytning af timebanker</v>
      </c>
      <c r="C416" t="s">
        <v>943</v>
      </c>
      <c r="E416" s="1" t="s">
        <v>2531</v>
      </c>
      <c r="F416" t="s">
        <v>2532</v>
      </c>
      <c r="G416" t="s">
        <v>2391</v>
      </c>
    </row>
    <row r="417" spans="1:7" x14ac:dyDescent="0.3">
      <c r="A417" s="1" t="s">
        <v>944</v>
      </c>
      <c r="B417" t="str">
        <f>TEXT(tblUdgiftstyper[[#This Row],[UDGIFTSTYPE_NR]], "0000") &amp; " " &amp; tblUdgiftstyper[[#This Row],[UDGIFTSTYPE_BESK]]</f>
        <v>4822 Decentrale hens.komp.frih</v>
      </c>
      <c r="C417" t="s">
        <v>945</v>
      </c>
      <c r="E417" s="1" t="s">
        <v>2533</v>
      </c>
      <c r="F417" t="s">
        <v>2534</v>
      </c>
      <c r="G417" t="s">
        <v>2391</v>
      </c>
    </row>
    <row r="418" spans="1:7" x14ac:dyDescent="0.3">
      <c r="A418" s="1" t="s">
        <v>946</v>
      </c>
      <c r="B418" t="str">
        <f>TEXT(tblUdgiftstyper[[#This Row],[UDGIFTSTYPE_NR]], "0000") &amp; " " &amp; tblUdgiftstyper[[#This Row],[UDGIFTSTYPE_BESK]]</f>
        <v>4823 Flytning af kompens.frih</v>
      </c>
      <c r="C418" t="s">
        <v>947</v>
      </c>
      <c r="E418" s="1" t="s">
        <v>2535</v>
      </c>
      <c r="F418" t="s">
        <v>2536</v>
      </c>
      <c r="G418" t="s">
        <v>2391</v>
      </c>
    </row>
    <row r="419" spans="1:7" x14ac:dyDescent="0.3">
      <c r="A419" s="1" t="s">
        <v>948</v>
      </c>
      <c r="B419" t="str">
        <f>TEXT(tblUdgiftstyper[[#This Row],[UDGIFTSTYPE_NR]], "0000") &amp; " " &amp; tblUdgiftstyper[[#This Row],[UDGIFTSTYPE_BESK]]</f>
        <v>4824 Decentral hensæt. sabba</v>
      </c>
      <c r="C419" t="s">
        <v>949</v>
      </c>
      <c r="E419" s="1" t="s">
        <v>2537</v>
      </c>
      <c r="F419" t="s">
        <v>2538</v>
      </c>
      <c r="G419" t="s">
        <v>2391</v>
      </c>
    </row>
    <row r="420" spans="1:7" x14ac:dyDescent="0.3">
      <c r="A420" s="1" t="s">
        <v>950</v>
      </c>
      <c r="B420" t="str">
        <f>TEXT(tblUdgiftstyper[[#This Row],[UDGIFTSTYPE_NR]], "0000") &amp; " " &amp; tblUdgiftstyper[[#This Row],[UDGIFTSTYPE_BESK]]</f>
        <v>4825 Flytning af sabbat</v>
      </c>
      <c r="C420" t="s">
        <v>951</v>
      </c>
      <c r="E420" s="1" t="s">
        <v>2539</v>
      </c>
      <c r="F420" t="s">
        <v>2540</v>
      </c>
      <c r="G420" t="s">
        <v>2391</v>
      </c>
    </row>
    <row r="421" spans="1:7" x14ac:dyDescent="0.3">
      <c r="A421" s="1" t="s">
        <v>952</v>
      </c>
      <c r="B421" t="str">
        <f>TEXT(tblUdgiftstyper[[#This Row],[UDGIFTSTYPE_NR]], "0000") &amp; " " &amp; tblUdgiftstyper[[#This Row],[UDGIFTSTYPE_BESK]]</f>
        <v>4901 Fri bil</v>
      </c>
      <c r="C421" t="s">
        <v>953</v>
      </c>
      <c r="E421" s="1" t="s">
        <v>2541</v>
      </c>
      <c r="F421" t="s">
        <v>2542</v>
      </c>
      <c r="G421" t="s">
        <v>2391</v>
      </c>
    </row>
    <row r="422" spans="1:7" x14ac:dyDescent="0.3">
      <c r="A422" s="1" t="s">
        <v>954</v>
      </c>
      <c r="B422" t="str">
        <f>TEXT(tblUdgiftstyper[[#This Row],[UDGIFTSTYPE_NR]], "0000") &amp; " " &amp; tblUdgiftstyper[[#This Row],[UDGIFTSTYPE_BESK]]</f>
        <v>4902 Fri bil modpost</v>
      </c>
      <c r="C422" t="s">
        <v>955</v>
      </c>
      <c r="E422" s="1" t="s">
        <v>2543</v>
      </c>
      <c r="F422" t="s">
        <v>2544</v>
      </c>
      <c r="G422" t="s">
        <v>2391</v>
      </c>
    </row>
    <row r="423" spans="1:7" x14ac:dyDescent="0.3">
      <c r="A423" s="1" t="s">
        <v>956</v>
      </c>
      <c r="B423" t="str">
        <f>TEXT(tblUdgiftstyper[[#This Row],[UDGIFTSTYPE_NR]], "0000") &amp; " " &amp; tblUdgiftstyper[[#This Row],[UDGIFTSTYPE_BESK]]</f>
        <v>4903 Multimediebeskatning</v>
      </c>
      <c r="C423" t="s">
        <v>957</v>
      </c>
      <c r="E423" s="1" t="s">
        <v>2545</v>
      </c>
      <c r="F423" t="s">
        <v>2546</v>
      </c>
      <c r="G423" t="s">
        <v>2547</v>
      </c>
    </row>
    <row r="424" spans="1:7" x14ac:dyDescent="0.3">
      <c r="A424" s="1" t="s">
        <v>958</v>
      </c>
      <c r="B424" t="str">
        <f>TEXT(tblUdgiftstyper[[#This Row],[UDGIFTSTYPE_NR]], "0000") &amp; " " &amp; tblUdgiftstyper[[#This Row],[UDGIFTSTYPE_BESK]]</f>
        <v>4904 Multimediebeskat modpost</v>
      </c>
      <c r="C424" t="s">
        <v>959</v>
      </c>
      <c r="E424" s="1" t="s">
        <v>2548</v>
      </c>
      <c r="F424" t="s">
        <v>2549</v>
      </c>
      <c r="G424" t="s">
        <v>2547</v>
      </c>
    </row>
    <row r="425" spans="1:7" x14ac:dyDescent="0.3">
      <c r="A425" s="1" t="s">
        <v>960</v>
      </c>
      <c r="B425" t="str">
        <f>TEXT(tblUdgiftstyper[[#This Row],[UDGIFTSTYPE_NR]], "0000") &amp; " " &amp; tblUdgiftstyper[[#This Row],[UDGIFTSTYPE_BESK]]</f>
        <v>4905 Sundhedsydelse</v>
      </c>
      <c r="C425" t="s">
        <v>961</v>
      </c>
      <c r="E425" s="1" t="s">
        <v>2550</v>
      </c>
      <c r="F425" t="s">
        <v>2551</v>
      </c>
      <c r="G425" t="s">
        <v>2547</v>
      </c>
    </row>
    <row r="426" spans="1:7" x14ac:dyDescent="0.3">
      <c r="A426" s="1" t="s">
        <v>962</v>
      </c>
      <c r="B426" t="str">
        <f>TEXT(tblUdgiftstyper[[#This Row],[UDGIFTSTYPE_NR]], "0000") &amp; " " &amp; tblUdgiftstyper[[#This Row],[UDGIFTSTYPE_BESK]]</f>
        <v>4906 Sundhedsydelse modpost</v>
      </c>
      <c r="C426" t="s">
        <v>963</v>
      </c>
      <c r="E426" s="1" t="s">
        <v>2552</v>
      </c>
      <c r="F426" t="s">
        <v>2553</v>
      </c>
      <c r="G426" t="s">
        <v>2547</v>
      </c>
    </row>
    <row r="427" spans="1:7" x14ac:dyDescent="0.3">
      <c r="A427" s="1" t="s">
        <v>964</v>
      </c>
      <c r="B427" t="str">
        <f>TEXT(tblUdgiftstyper[[#This Row],[UDGIFTSTYPE_NR]], "0000") &amp; " " &amp; tblUdgiftstyper[[#This Row],[UDGIFTSTYPE_BESK]]</f>
        <v>4910 Pension eget bidrag</v>
      </c>
      <c r="C427" t="s">
        <v>965</v>
      </c>
      <c r="E427" s="1" t="s">
        <v>2554</v>
      </c>
      <c r="F427" t="s">
        <v>2555</v>
      </c>
      <c r="G427" t="s">
        <v>2547</v>
      </c>
    </row>
    <row r="428" spans="1:7" x14ac:dyDescent="0.3">
      <c r="A428" s="1" t="s">
        <v>966</v>
      </c>
      <c r="B428" t="str">
        <f>TEXT(tblUdgiftstyper[[#This Row],[UDGIFTSTYPE_NR]], "0000") &amp; " " &amp; tblUdgiftstyper[[#This Row],[UDGIFTSTYPE_BESK]]</f>
        <v>4911 Pension eget bidr modpost</v>
      </c>
      <c r="C428" t="s">
        <v>967</v>
      </c>
      <c r="E428" s="1" t="s">
        <v>2556</v>
      </c>
      <c r="F428" t="s">
        <v>2557</v>
      </c>
      <c r="G428" t="s">
        <v>2547</v>
      </c>
    </row>
    <row r="429" spans="1:7" x14ac:dyDescent="0.3">
      <c r="A429" s="1" t="s">
        <v>968</v>
      </c>
      <c r="B429" t="str">
        <f>TEXT(tblUdgiftstyper[[#This Row],[UDGIFTSTYPE_NR]], "0000") &amp; " " &amp; tblUdgiftstyper[[#This Row],[UDGIFTSTYPE_BESK]]</f>
        <v>4920 ATP eget bidrag fatsansat</v>
      </c>
      <c r="C429" t="s">
        <v>969</v>
      </c>
      <c r="E429" s="1" t="s">
        <v>2558</v>
      </c>
      <c r="F429" t="s">
        <v>2559</v>
      </c>
      <c r="G429" t="s">
        <v>2547</v>
      </c>
    </row>
    <row r="430" spans="1:7" x14ac:dyDescent="0.3">
      <c r="A430" s="1" t="s">
        <v>970</v>
      </c>
      <c r="B430" t="str">
        <f>TEXT(tblUdgiftstyper[[#This Row],[UDGIFTSTYPE_NR]], "0000") &amp; " " &amp; tblUdgiftstyper[[#This Row],[UDGIFTSTYPE_BESK]]</f>
        <v>4921 ATP fastansatte modpost</v>
      </c>
      <c r="C430" t="s">
        <v>971</v>
      </c>
      <c r="E430" s="1" t="s">
        <v>2560</v>
      </c>
      <c r="F430" t="s">
        <v>2561</v>
      </c>
      <c r="G430" t="s">
        <v>2547</v>
      </c>
    </row>
    <row r="431" spans="1:7" x14ac:dyDescent="0.3">
      <c r="A431" s="1" t="s">
        <v>972</v>
      </c>
      <c r="B431" t="str">
        <f>TEXT(tblUdgiftstyper[[#This Row],[UDGIFTSTYPE_NR]], "0000") &amp; " " &amp; tblUdgiftstyper[[#This Row],[UDGIFTSTYPE_BESK]]</f>
        <v>4922 ATP eget bidrag TBA</v>
      </c>
      <c r="C431" t="s">
        <v>973</v>
      </c>
      <c r="E431" s="1" t="s">
        <v>2562</v>
      </c>
      <c r="F431" t="s">
        <v>2563</v>
      </c>
      <c r="G431" t="s">
        <v>2547</v>
      </c>
    </row>
    <row r="432" spans="1:7" x14ac:dyDescent="0.3">
      <c r="A432" s="1" t="s">
        <v>974</v>
      </c>
      <c r="B432" t="str">
        <f>TEXT(tblUdgiftstyper[[#This Row],[UDGIFTSTYPE_NR]], "0000") &amp; " " &amp; tblUdgiftstyper[[#This Row],[UDGIFTSTYPE_BESK]]</f>
        <v>4923 ATP TBA modpost</v>
      </c>
      <c r="C432" t="s">
        <v>975</v>
      </c>
      <c r="E432" s="1" t="s">
        <v>2564</v>
      </c>
      <c r="F432" t="s">
        <v>2565</v>
      </c>
      <c r="G432" t="s">
        <v>2547</v>
      </c>
    </row>
    <row r="433" spans="1:7" x14ac:dyDescent="0.3">
      <c r="A433" s="1" t="s">
        <v>976</v>
      </c>
      <c r="B433" t="str">
        <f>TEXT(tblUdgiftstyper[[#This Row],[UDGIFTSTYPE_NR]], "0000") &amp; " " &amp; tblUdgiftstyper[[#This Row],[UDGIFTSTYPE_BESK]]</f>
        <v>4924 ATP eget bidrag timeløn</v>
      </c>
      <c r="C433" t="s">
        <v>977</v>
      </c>
      <c r="E433" s="1" t="s">
        <v>2566</v>
      </c>
      <c r="F433" t="s">
        <v>2567</v>
      </c>
      <c r="G433" t="s">
        <v>2547</v>
      </c>
    </row>
    <row r="434" spans="1:7" x14ac:dyDescent="0.3">
      <c r="A434" s="1" t="s">
        <v>978</v>
      </c>
      <c r="B434" t="str">
        <f>TEXT(tblUdgiftstyper[[#This Row],[UDGIFTSTYPE_NR]], "0000") &amp; " " &amp; tblUdgiftstyper[[#This Row],[UDGIFTSTYPE_BESK]]</f>
        <v>4925 ATP timeløn modpost</v>
      </c>
      <c r="C434" t="s">
        <v>979</v>
      </c>
      <c r="E434" s="1" t="s">
        <v>2568</v>
      </c>
      <c r="F434" t="s">
        <v>2569</v>
      </c>
      <c r="G434" t="s">
        <v>2547</v>
      </c>
    </row>
    <row r="435" spans="1:7" x14ac:dyDescent="0.3">
      <c r="A435" s="1" t="s">
        <v>980</v>
      </c>
      <c r="B435" t="str">
        <f>TEXT(tblUdgiftstyper[[#This Row],[UDGIFTSTYPE_NR]], "0000") &amp; " " &amp; tblUdgiftstyper[[#This Row],[UDGIFTSTYPE_BESK]]</f>
        <v>4926 ATP eget bidrag freelance</v>
      </c>
      <c r="C435" t="s">
        <v>981</v>
      </c>
      <c r="E435" s="1" t="s">
        <v>2570</v>
      </c>
      <c r="F435" t="s">
        <v>2571</v>
      </c>
      <c r="G435" t="s">
        <v>2547</v>
      </c>
    </row>
    <row r="436" spans="1:7" x14ac:dyDescent="0.3">
      <c r="A436" s="1" t="s">
        <v>982</v>
      </c>
      <c r="B436" t="str">
        <f>TEXT(tblUdgiftstyper[[#This Row],[UDGIFTSTYPE_NR]], "0000") &amp; " " &amp; tblUdgiftstyper[[#This Row],[UDGIFTSTYPE_BESK]]</f>
        <v>4927 ATP freelance modpost</v>
      </c>
      <c r="C436" t="s">
        <v>983</v>
      </c>
      <c r="E436" s="1" t="s">
        <v>2572</v>
      </c>
      <c r="F436" t="s">
        <v>2573</v>
      </c>
      <c r="G436" t="s">
        <v>2547</v>
      </c>
    </row>
    <row r="437" spans="1:7" x14ac:dyDescent="0.3">
      <c r="A437" s="1" t="s">
        <v>984</v>
      </c>
      <c r="B437" t="str">
        <f>TEXT(tblUdgiftstyper[[#This Row],[UDGIFTSTYPE_NR]], "0000") &amp; " " &amp; tblUdgiftstyper[[#This Row],[UDGIFTSTYPE_BESK]]</f>
        <v>4928 ATP eget bidrag honorar</v>
      </c>
      <c r="C437" t="s">
        <v>985</v>
      </c>
      <c r="E437" s="1" t="s">
        <v>2574</v>
      </c>
      <c r="F437" t="s">
        <v>2575</v>
      </c>
      <c r="G437" t="s">
        <v>2547</v>
      </c>
    </row>
    <row r="438" spans="1:7" x14ac:dyDescent="0.3">
      <c r="A438" s="1" t="s">
        <v>986</v>
      </c>
      <c r="B438" t="str">
        <f>TEXT(tblUdgiftstyper[[#This Row],[UDGIFTSTYPE_NR]], "0000") &amp; " " &amp; tblUdgiftstyper[[#This Row],[UDGIFTSTYPE_BESK]]</f>
        <v>4929 ATP honorar modpost</v>
      </c>
      <c r="C438" t="s">
        <v>987</v>
      </c>
      <c r="E438" s="1" t="s">
        <v>2576</v>
      </c>
      <c r="F438" t="s">
        <v>2577</v>
      </c>
      <c r="G438" t="s">
        <v>2547</v>
      </c>
    </row>
    <row r="439" spans="1:7" x14ac:dyDescent="0.3">
      <c r="A439" s="1" t="s">
        <v>988</v>
      </c>
      <c r="B439" t="str">
        <f>TEXT(tblUdgiftstyper[[#This Row],[UDGIFTSTYPE_NR]], "0000") &amp; " " &amp; tblUdgiftstyper[[#This Row],[UDGIFTSTYPE_BESK]]</f>
        <v>5110 Afskriv. edb-software</v>
      </c>
      <c r="C439" t="s">
        <v>989</v>
      </c>
      <c r="E439" s="1" t="s">
        <v>2578</v>
      </c>
      <c r="F439" t="s">
        <v>2579</v>
      </c>
      <c r="G439" t="s">
        <v>2547</v>
      </c>
    </row>
    <row r="440" spans="1:7" x14ac:dyDescent="0.3">
      <c r="A440" s="1" t="s">
        <v>990</v>
      </c>
      <c r="B440" t="str">
        <f>TEXT(tblUdgiftstyper[[#This Row],[UDGIFTSTYPE_NR]], "0000") &amp; " " &amp; tblUdgiftstyper[[#This Row],[UDGIFTSTYPE_BESK]]</f>
        <v>5120 Afskriv. grunde og byg.</v>
      </c>
      <c r="C440" t="s">
        <v>991</v>
      </c>
      <c r="E440" s="1" t="s">
        <v>2580</v>
      </c>
      <c r="F440" t="s">
        <v>2581</v>
      </c>
      <c r="G440" t="s">
        <v>2547</v>
      </c>
    </row>
    <row r="441" spans="1:7" x14ac:dyDescent="0.3">
      <c r="A441" s="1" t="s">
        <v>992</v>
      </c>
      <c r="B441" t="str">
        <f>TEXT(tblUdgiftstyper[[#This Row],[UDGIFTSTYPE_NR]], "0000") &amp; " " &amp; tblUdgiftstyper[[#This Row],[UDGIFTSTYPE_BESK]]</f>
        <v>5130 Afskriv. sendenet</v>
      </c>
      <c r="C441" t="s">
        <v>993</v>
      </c>
      <c r="E441" s="1" t="s">
        <v>2582</v>
      </c>
      <c r="F441" t="s">
        <v>2583</v>
      </c>
      <c r="G441" t="s">
        <v>2547</v>
      </c>
    </row>
    <row r="442" spans="1:7" x14ac:dyDescent="0.3">
      <c r="A442" s="1" t="s">
        <v>994</v>
      </c>
      <c r="B442" t="str">
        <f>TEXT(tblUdgiftstyper[[#This Row],[UDGIFTSTYPE_NR]], "0000") &amp; " " &amp; tblUdgiftstyper[[#This Row],[UDGIFTSTYPE_BESK]]</f>
        <v>5140 Afskriv. leaset sendenet</v>
      </c>
      <c r="C442" t="s">
        <v>995</v>
      </c>
      <c r="E442" s="1" t="s">
        <v>2584</v>
      </c>
      <c r="F442" t="s">
        <v>2585</v>
      </c>
      <c r="G442" t="s">
        <v>2547</v>
      </c>
    </row>
    <row r="443" spans="1:7" x14ac:dyDescent="0.3">
      <c r="A443" s="1" t="s">
        <v>996</v>
      </c>
      <c r="B443" t="str">
        <f>TEXT(tblUdgiftstyper[[#This Row],[UDGIFTSTYPE_NR]], "0000") &amp; " " &amp; tblUdgiftstyper[[#This Row],[UDGIFTSTYPE_BESK]]</f>
        <v>5150 Afskriv. tekniske anlæg</v>
      </c>
      <c r="C443" t="s">
        <v>997</v>
      </c>
      <c r="E443" s="1" t="s">
        <v>2586</v>
      </c>
      <c r="F443" t="s">
        <v>2587</v>
      </c>
      <c r="G443" t="s">
        <v>2547</v>
      </c>
    </row>
    <row r="444" spans="1:7" x14ac:dyDescent="0.3">
      <c r="A444" s="1" t="s">
        <v>998</v>
      </c>
      <c r="B444" t="str">
        <f>TEXT(tblUdgiftstyper[[#This Row],[UDGIFTSTYPE_NR]], "0000") &amp; " " &amp; tblUdgiftstyper[[#This Row],[UDGIFTSTYPE_BESK]]</f>
        <v>5160 Afskriv. biler</v>
      </c>
      <c r="C444" t="s">
        <v>999</v>
      </c>
      <c r="E444" s="1" t="s">
        <v>2588</v>
      </c>
      <c r="F444" t="s">
        <v>2589</v>
      </c>
      <c r="G444" t="s">
        <v>2547</v>
      </c>
    </row>
    <row r="445" spans="1:7" x14ac:dyDescent="0.3">
      <c r="A445" s="1" t="s">
        <v>1000</v>
      </c>
      <c r="B445" t="str">
        <f>TEXT(tblUdgiftstyper[[#This Row],[UDGIFTSTYPE_NR]], "0000") &amp; " " &amp; tblUdgiftstyper[[#This Row],[UDGIFTSTYPE_BESK]]</f>
        <v>5170 Afskriv. andre anlæg mv</v>
      </c>
      <c r="C445" t="s">
        <v>1001</v>
      </c>
      <c r="E445" s="1" t="s">
        <v>2590</v>
      </c>
      <c r="F445" t="s">
        <v>2591</v>
      </c>
      <c r="G445" t="s">
        <v>2547</v>
      </c>
    </row>
    <row r="446" spans="1:7" x14ac:dyDescent="0.3">
      <c r="A446" s="1" t="s">
        <v>1002</v>
      </c>
      <c r="B446" t="str">
        <f>TEXT(tblUdgiftstyper[[#This Row],[UDGIFTSTYPE_NR]], "0000") &amp; " " &amp; tblUdgiftstyper[[#This Row],[UDGIFTSTYPE_BESK]]</f>
        <v>5180 Tab-gevinst salg anlæg</v>
      </c>
      <c r="C446" t="s">
        <v>1003</v>
      </c>
      <c r="E446" s="1" t="s">
        <v>2592</v>
      </c>
      <c r="F446" t="s">
        <v>2593</v>
      </c>
      <c r="G446" t="s">
        <v>2547</v>
      </c>
    </row>
    <row r="447" spans="1:7" x14ac:dyDescent="0.3">
      <c r="A447" s="1" t="s">
        <v>1004</v>
      </c>
      <c r="B447" t="str">
        <f>TEXT(tblUdgiftstyper[[#This Row],[UDGIFTSTYPE_NR]], "0000") &amp; " " &amp; tblUdgiftstyper[[#This Row],[UDGIFTSTYPE_BESK]]</f>
        <v>5210 Resul. ass. virksomheder</v>
      </c>
      <c r="C447" t="s">
        <v>1005</v>
      </c>
      <c r="E447" s="1" t="s">
        <v>2594</v>
      </c>
      <c r="F447" t="s">
        <v>2525</v>
      </c>
      <c r="G447" t="s">
        <v>2547</v>
      </c>
    </row>
    <row r="448" spans="1:7" x14ac:dyDescent="0.3">
      <c r="A448" s="1" t="s">
        <v>1006</v>
      </c>
      <c r="B448" t="str">
        <f>TEXT(tblUdgiftstyper[[#This Row],[UDGIFTSTYPE_NR]], "0000") &amp; " " &amp; tblUdgiftstyper[[#This Row],[UDGIFTSTYPE_BESK]]</f>
        <v>5220 Resul. tilk. virksomheder</v>
      </c>
      <c r="C448" t="s">
        <v>1007</v>
      </c>
      <c r="E448" s="1" t="s">
        <v>2595</v>
      </c>
      <c r="F448" t="s">
        <v>2596</v>
      </c>
      <c r="G448" t="s">
        <v>2547</v>
      </c>
    </row>
    <row r="449" spans="1:7" x14ac:dyDescent="0.3">
      <c r="A449" s="1" t="s">
        <v>1008</v>
      </c>
      <c r="B449" t="str">
        <f>TEXT(tblUdgiftstyper[[#This Row],[UDGIFTSTYPE_NR]], "0000") &amp; " " &amp; tblUdgiftstyper[[#This Row],[UDGIFTSTYPE_BESK]]</f>
        <v>5310 Bankrenteindtægter</v>
      </c>
      <c r="C449" t="s">
        <v>1009</v>
      </c>
      <c r="E449" s="1" t="s">
        <v>2597</v>
      </c>
      <c r="F449" t="s">
        <v>2598</v>
      </c>
      <c r="G449" t="s">
        <v>2547</v>
      </c>
    </row>
    <row r="450" spans="1:7" x14ac:dyDescent="0.3">
      <c r="A450" s="1" t="s">
        <v>1010</v>
      </c>
      <c r="B450" t="str">
        <f>TEXT(tblUdgiftstyper[[#This Row],[UDGIFTSTYPE_NR]], "0000") &amp; " " &amp; tblUdgiftstyper[[#This Row],[UDGIFTSTYPE_BESK]]</f>
        <v>5320 Renteindt. aftalekonti</v>
      </c>
      <c r="C450" t="s">
        <v>1011</v>
      </c>
      <c r="E450" s="1" t="s">
        <v>2599</v>
      </c>
      <c r="F450" t="s">
        <v>2600</v>
      </c>
      <c r="G450" t="s">
        <v>2547</v>
      </c>
    </row>
    <row r="451" spans="1:7" x14ac:dyDescent="0.3">
      <c r="A451" s="1" t="s">
        <v>1012</v>
      </c>
      <c r="B451" t="str">
        <f>TEXT(tblUdgiftstyper[[#This Row],[UDGIFTSTYPE_NR]], "0000") &amp; " " &amp; tblUdgiftstyper[[#This Row],[UDGIFTSTYPE_BESK]]</f>
        <v>5321 Renteindt. langf. lån mv</v>
      </c>
      <c r="C451" t="s">
        <v>1013</v>
      </c>
      <c r="E451" s="1" t="s">
        <v>2601</v>
      </c>
      <c r="F451" t="s">
        <v>2602</v>
      </c>
      <c r="G451" t="s">
        <v>2547</v>
      </c>
    </row>
    <row r="452" spans="1:7" x14ac:dyDescent="0.3">
      <c r="A452" s="1" t="s">
        <v>1014</v>
      </c>
      <c r="B452" t="str">
        <f>TEXT(tblUdgiftstyper[[#This Row],[UDGIFTSTYPE_NR]], "0000") &amp; " " &amp; tblUdgiftstyper[[#This Row],[UDGIFTSTYPE_BESK]]</f>
        <v>5330 Obligationsrenteindtægt.</v>
      </c>
      <c r="C452" t="s">
        <v>1015</v>
      </c>
      <c r="E452" s="1" t="s">
        <v>2603</v>
      </c>
      <c r="F452" t="s">
        <v>2604</v>
      </c>
      <c r="G452" t="s">
        <v>2547</v>
      </c>
    </row>
    <row r="453" spans="1:7" x14ac:dyDescent="0.3">
      <c r="A453" s="1" t="s">
        <v>1016</v>
      </c>
      <c r="B453" t="str">
        <f>TEXT(tblUdgiftstyper[[#This Row],[UDGIFTSTYPE_NR]], "0000") &amp; " " &amp; tblUdgiftstyper[[#This Row],[UDGIFTSTYPE_BESK]]</f>
        <v>5335 Renter sen betaling licen</v>
      </c>
      <c r="C453" t="s">
        <v>1017</v>
      </c>
      <c r="E453" s="1" t="s">
        <v>2605</v>
      </c>
      <c r="F453" t="s">
        <v>2606</v>
      </c>
      <c r="G453" t="s">
        <v>2547</v>
      </c>
    </row>
    <row r="454" spans="1:7" x14ac:dyDescent="0.3">
      <c r="A454" s="1" t="s">
        <v>1018</v>
      </c>
      <c r="B454" t="str">
        <f>TEXT(tblUdgiftstyper[[#This Row],[UDGIFTSTYPE_NR]], "0000") &amp; " " &amp; tblUdgiftstyper[[#This Row],[UDGIFTSTYPE_BESK]]</f>
        <v>5340 Øvrige renteindtægter</v>
      </c>
      <c r="C454" t="s">
        <v>1019</v>
      </c>
      <c r="E454" s="1" t="s">
        <v>2607</v>
      </c>
      <c r="F454" t="s">
        <v>2608</v>
      </c>
      <c r="G454" t="s">
        <v>2547</v>
      </c>
    </row>
    <row r="455" spans="1:7" x14ac:dyDescent="0.3">
      <c r="A455" s="1" t="s">
        <v>1020</v>
      </c>
      <c r="B455" t="str">
        <f>TEXT(tblUdgiftstyper[[#This Row],[UDGIFTSTYPE_NR]], "0000") &amp; " " &amp; tblUdgiftstyper[[#This Row],[UDGIFTSTYPE_BESK]]</f>
        <v>5350 Kursreg. af valuta, indt.</v>
      </c>
      <c r="C455" t="s">
        <v>1021</v>
      </c>
      <c r="E455" s="1" t="s">
        <v>2609</v>
      </c>
      <c r="F455" t="s">
        <v>2610</v>
      </c>
      <c r="G455" t="s">
        <v>2547</v>
      </c>
    </row>
    <row r="456" spans="1:7" x14ac:dyDescent="0.3">
      <c r="A456" s="1" t="s">
        <v>1022</v>
      </c>
      <c r="B456" t="str">
        <f>TEXT(tblUdgiftstyper[[#This Row],[UDGIFTSTYPE_NR]], "0000") &amp; " " &amp; tblUdgiftstyper[[#This Row],[UDGIFTSTYPE_BESK]]</f>
        <v>5360 Kursgev langfristede lån</v>
      </c>
      <c r="C456" t="s">
        <v>1023</v>
      </c>
      <c r="E456" s="1" t="s">
        <v>2611</v>
      </c>
      <c r="F456" t="s">
        <v>2612</v>
      </c>
      <c r="G456" t="s">
        <v>2547</v>
      </c>
    </row>
    <row r="457" spans="1:7" x14ac:dyDescent="0.3">
      <c r="A457" s="1" t="s">
        <v>1024</v>
      </c>
      <c r="B457" t="str">
        <f>TEXT(tblUdgiftstyper[[#This Row],[UDGIFTSTYPE_NR]], "0000") &amp; " " &amp; tblUdgiftstyper[[#This Row],[UDGIFTSTYPE_BESK]]</f>
        <v>5365 Kursgev. finans. instrum.</v>
      </c>
      <c r="C457" t="s">
        <v>1025</v>
      </c>
      <c r="E457" s="1" t="s">
        <v>2613</v>
      </c>
      <c r="F457" t="s">
        <v>2614</v>
      </c>
      <c r="G457" t="s">
        <v>2547</v>
      </c>
    </row>
    <row r="458" spans="1:7" x14ac:dyDescent="0.3">
      <c r="A458" s="1" t="s">
        <v>1026</v>
      </c>
      <c r="B458" t="str">
        <f>TEXT(tblUdgiftstyper[[#This Row],[UDGIFTSTYPE_NR]], "0000") &amp; " " &amp; tblUdgiftstyper[[#This Row],[UDGIFTSTYPE_BESK]]</f>
        <v>5370 Aktieudbytte</v>
      </c>
      <c r="C458" t="s">
        <v>1027</v>
      </c>
      <c r="E458" s="1" t="s">
        <v>2615</v>
      </c>
      <c r="F458" t="s">
        <v>2616</v>
      </c>
      <c r="G458" t="s">
        <v>2547</v>
      </c>
    </row>
    <row r="459" spans="1:7" x14ac:dyDescent="0.3">
      <c r="A459" s="1" t="s">
        <v>1028</v>
      </c>
      <c r="B459" t="str">
        <f>TEXT(tblUdgiftstyper[[#This Row],[UDGIFTSTYPE_NR]], "0000") &amp; " " &amp; tblUdgiftstyper[[#This Row],[UDGIFTSTYPE_BESK]]</f>
        <v>5410 Bankrenteomkostninger</v>
      </c>
      <c r="C459" t="s">
        <v>1029</v>
      </c>
      <c r="E459" s="1" t="s">
        <v>2617</v>
      </c>
      <c r="F459" t="s">
        <v>2618</v>
      </c>
      <c r="G459" t="s">
        <v>2547</v>
      </c>
    </row>
    <row r="460" spans="1:7" x14ac:dyDescent="0.3">
      <c r="A460" s="1" t="s">
        <v>1030</v>
      </c>
      <c r="B460" t="str">
        <f>TEXT(tblUdgiftstyper[[#This Row],[UDGIFTSTYPE_NR]], "0000") &amp; " " &amp; tblUdgiftstyper[[#This Row],[UDGIFTSTYPE_BESK]]</f>
        <v>5420 Renteomk. langf. lån</v>
      </c>
      <c r="C460" t="s">
        <v>1031</v>
      </c>
      <c r="E460" s="1" t="s">
        <v>2619</v>
      </c>
      <c r="F460" t="s">
        <v>2620</v>
      </c>
      <c r="G460" t="s">
        <v>2547</v>
      </c>
    </row>
    <row r="461" spans="1:7" x14ac:dyDescent="0.3">
      <c r="A461" s="1" t="s">
        <v>1032</v>
      </c>
      <c r="B461" t="str">
        <f>TEXT(tblUdgiftstyper[[#This Row],[UDGIFTSTYPE_NR]], "0000") &amp; " " &amp; tblUdgiftstyper[[#This Row],[UDGIFTSTYPE_BESK]]</f>
        <v>5430 Øvrige renteomkostninger</v>
      </c>
      <c r="C461" t="s">
        <v>1033</v>
      </c>
      <c r="E461" s="1" t="s">
        <v>2621</v>
      </c>
      <c r="F461" t="s">
        <v>2604</v>
      </c>
      <c r="G461" t="s">
        <v>2547</v>
      </c>
    </row>
    <row r="462" spans="1:7" x14ac:dyDescent="0.3">
      <c r="A462" s="1" t="s">
        <v>1034</v>
      </c>
      <c r="B462" t="str">
        <f>TEXT(tblUdgiftstyper[[#This Row],[UDGIFTSTYPE_NR]], "0000") &amp; " " &amp; tblUdgiftstyper[[#This Row],[UDGIFTSTYPE_BESK]]</f>
        <v>5440 Kursreg. valuta, omk.</v>
      </c>
      <c r="C462" t="s">
        <v>1035</v>
      </c>
      <c r="E462" s="1" t="s">
        <v>2622</v>
      </c>
      <c r="F462" t="s">
        <v>2606</v>
      </c>
      <c r="G462" t="s">
        <v>2547</v>
      </c>
    </row>
    <row r="463" spans="1:7" x14ac:dyDescent="0.3">
      <c r="A463" s="1" t="s">
        <v>1036</v>
      </c>
      <c r="B463" t="str">
        <f>TEXT(tblUdgiftstyper[[#This Row],[UDGIFTSTYPE_NR]], "0000") &amp; " " &amp; tblUdgiftstyper[[#This Row],[UDGIFTSTYPE_BESK]]</f>
        <v>5445 Kurstab langfristede lån</v>
      </c>
      <c r="C463" t="s">
        <v>1037</v>
      </c>
      <c r="E463" s="1" t="s">
        <v>2623</v>
      </c>
      <c r="F463" t="s">
        <v>2624</v>
      </c>
      <c r="G463" t="s">
        <v>2547</v>
      </c>
    </row>
    <row r="464" spans="1:7" x14ac:dyDescent="0.3">
      <c r="A464" s="1" t="s">
        <v>1038</v>
      </c>
      <c r="B464" t="str">
        <f>TEXT(tblUdgiftstyper[[#This Row],[UDGIFTSTYPE_NR]], "0000") &amp; " " &amp; tblUdgiftstyper[[#This Row],[UDGIFTSTYPE_BESK]]</f>
        <v>5450 Kurstab fin. instrum.</v>
      </c>
      <c r="C464" t="s">
        <v>1039</v>
      </c>
      <c r="E464" s="1" t="s">
        <v>2625</v>
      </c>
      <c r="F464" t="s">
        <v>2626</v>
      </c>
      <c r="G464" t="s">
        <v>2547</v>
      </c>
    </row>
    <row r="465" spans="1:7" x14ac:dyDescent="0.3">
      <c r="A465" s="1" t="s">
        <v>1040</v>
      </c>
      <c r="B465" t="str">
        <f>TEXT(tblUdgiftstyper[[#This Row],[UDGIFTSTYPE_NR]], "0000") &amp; " " &amp; tblUdgiftstyper[[#This Row],[UDGIFTSTYPE_BESK]]</f>
        <v>5460 Bankgebyrer</v>
      </c>
      <c r="C465" t="s">
        <v>1041</v>
      </c>
      <c r="E465" s="1" t="s">
        <v>2627</v>
      </c>
      <c r="F465" t="s">
        <v>2577</v>
      </c>
      <c r="G465" t="s">
        <v>2547</v>
      </c>
    </row>
    <row r="466" spans="1:7" x14ac:dyDescent="0.3">
      <c r="A466" s="1" t="s">
        <v>1042</v>
      </c>
      <c r="B466" t="str">
        <f>TEXT(tblUdgiftstyper[[#This Row],[UDGIFTSTYPE_NR]], "0000") &amp; " " &amp; tblUdgiftstyper[[#This Row],[UDGIFTSTYPE_BESK]]</f>
        <v>5470 Betalingsdifferencer</v>
      </c>
      <c r="C466" t="s">
        <v>1043</v>
      </c>
      <c r="E466" s="1" t="s">
        <v>2628</v>
      </c>
      <c r="F466" t="s">
        <v>2629</v>
      </c>
      <c r="G466" t="s">
        <v>2547</v>
      </c>
    </row>
    <row r="467" spans="1:7" x14ac:dyDescent="0.3">
      <c r="A467" s="1" t="s">
        <v>1044</v>
      </c>
      <c r="B467" t="str">
        <f>TEXT(tblUdgiftstyper[[#This Row],[UDGIFTSTYPE_NR]], "0000") &amp; " " &amp; tblUdgiftstyper[[#This Row],[UDGIFTSTYPE_BESK]]</f>
        <v>5510 Ekstraord. omk.</v>
      </c>
      <c r="C467" t="s">
        <v>1045</v>
      </c>
      <c r="E467" s="1" t="s">
        <v>2630</v>
      </c>
      <c r="F467" t="s">
        <v>2631</v>
      </c>
      <c r="G467" t="s">
        <v>2547</v>
      </c>
    </row>
    <row r="468" spans="1:7" x14ac:dyDescent="0.3">
      <c r="A468" s="1" t="s">
        <v>1046</v>
      </c>
      <c r="B468" t="str">
        <f>TEXT(tblUdgiftstyper[[#This Row],[UDGIFTSTYPE_NR]], "0000") &amp; " " &amp; tblUdgiftstyper[[#This Row],[UDGIFTSTYPE_BESK]]</f>
        <v>5520 Ekstraord. indtægter</v>
      </c>
      <c r="C468" t="s">
        <v>1047</v>
      </c>
      <c r="E468" s="1" t="s">
        <v>2632</v>
      </c>
      <c r="F468" t="s">
        <v>2633</v>
      </c>
      <c r="G468" t="s">
        <v>2547</v>
      </c>
    </row>
    <row r="469" spans="1:7" x14ac:dyDescent="0.3">
      <c r="A469" s="1" t="s">
        <v>1048</v>
      </c>
      <c r="B469" t="str">
        <f>TEXT(tblUdgiftstyper[[#This Row],[UDGIFTSTYPE_NR]], "0000") &amp; " " &amp; tblUdgiftstyper[[#This Row],[UDGIFTSTYPE_BESK]]</f>
        <v>6110 Anskaf. Edb-Software</v>
      </c>
      <c r="C469" t="s">
        <v>1049</v>
      </c>
      <c r="E469" s="1" t="s">
        <v>2634</v>
      </c>
      <c r="F469" t="s">
        <v>2635</v>
      </c>
      <c r="G469" t="s">
        <v>2547</v>
      </c>
    </row>
    <row r="470" spans="1:7" x14ac:dyDescent="0.3">
      <c r="A470" s="1" t="s">
        <v>1050</v>
      </c>
      <c r="B470" t="str">
        <f>TEXT(tblUdgiftstyper[[#This Row],[UDGIFTSTYPE_NR]], "0000") &amp; " " &amp; tblUdgiftstyper[[#This Row],[UDGIFTSTYPE_BESK]]</f>
        <v>6111 Anskaf.software konsulent</v>
      </c>
      <c r="C470" t="s">
        <v>1051</v>
      </c>
      <c r="E470" s="1" t="s">
        <v>2636</v>
      </c>
      <c r="F470" t="s">
        <v>2637</v>
      </c>
      <c r="G470" t="s">
        <v>2547</v>
      </c>
    </row>
    <row r="471" spans="1:7" x14ac:dyDescent="0.3">
      <c r="A471" s="1" t="s">
        <v>1052</v>
      </c>
      <c r="B471" t="str">
        <f>TEXT(tblUdgiftstyper[[#This Row],[UDGIFTSTYPE_NR]], "0000") &amp; " " &amp; tblUdgiftstyper[[#This Row],[UDGIFTSTYPE_BESK]]</f>
        <v>6120 IPO på Edb-software</v>
      </c>
      <c r="C471" t="s">
        <v>1053</v>
      </c>
      <c r="E471" s="1" t="s">
        <v>2638</v>
      </c>
      <c r="F471" t="s">
        <v>2639</v>
      </c>
      <c r="G471" t="s">
        <v>2547</v>
      </c>
    </row>
    <row r="472" spans="1:7" x14ac:dyDescent="0.3">
      <c r="A472" s="1" t="s">
        <v>1054</v>
      </c>
      <c r="B472" t="str">
        <f>TEXT(tblUdgiftstyper[[#This Row],[UDGIFTSTYPE_NR]], "0000") &amp; " " &amp; tblUdgiftstyper[[#This Row],[UDGIFTSTYPE_BESK]]</f>
        <v>6130 Akk.afskriv.Edb-Software</v>
      </c>
      <c r="C472" t="s">
        <v>1055</v>
      </c>
      <c r="E472" s="1" t="s">
        <v>2640</v>
      </c>
      <c r="F472" t="s">
        <v>2641</v>
      </c>
      <c r="G472" t="s">
        <v>2547</v>
      </c>
    </row>
    <row r="473" spans="1:7" x14ac:dyDescent="0.3">
      <c r="A473" s="1" t="s">
        <v>1056</v>
      </c>
      <c r="B473" t="str">
        <f>TEXT(tblUdgiftstyper[[#This Row],[UDGIFTSTYPE_NR]], "0000") &amp; " " &amp; tblUdgiftstyper[[#This Row],[UDGIFTSTYPE_BESK]]</f>
        <v>6140 Akk. afskriv. IPO edb</v>
      </c>
      <c r="C473" t="s">
        <v>1057</v>
      </c>
      <c r="E473" s="1" t="s">
        <v>2642</v>
      </c>
      <c r="F473" t="s">
        <v>2643</v>
      </c>
      <c r="G473" t="s">
        <v>2547</v>
      </c>
    </row>
    <row r="474" spans="1:7" x14ac:dyDescent="0.3">
      <c r="A474" s="1" t="s">
        <v>1058</v>
      </c>
      <c r="B474" t="str">
        <f>TEXT(tblUdgiftstyper[[#This Row],[UDGIFTSTYPE_NR]], "0000") &amp; " " &amp; tblUdgiftstyper[[#This Row],[UDGIFTSTYPE_BESK]]</f>
        <v>6150 Edb-software u. udvikling</v>
      </c>
      <c r="C474" t="s">
        <v>1059</v>
      </c>
      <c r="E474" s="1" t="s">
        <v>2644</v>
      </c>
      <c r="F474" t="s">
        <v>2645</v>
      </c>
      <c r="G474" t="s">
        <v>2547</v>
      </c>
    </row>
    <row r="475" spans="1:7" x14ac:dyDescent="0.3">
      <c r="A475" s="1" t="s">
        <v>1060</v>
      </c>
      <c r="B475" t="str">
        <f>TEXT(tblUdgiftstyper[[#This Row],[UDGIFTSTYPE_NR]], "0000") &amp; " " &amp; tblUdgiftstyper[[#This Row],[UDGIFTSTYPE_BESK]]</f>
        <v>6160 IPO Edb-software u.udvik.</v>
      </c>
      <c r="C475" t="s">
        <v>1061</v>
      </c>
      <c r="E475" s="1" t="s">
        <v>2646</v>
      </c>
      <c r="F475" t="s">
        <v>2647</v>
      </c>
      <c r="G475" t="s">
        <v>2547</v>
      </c>
    </row>
    <row r="476" spans="1:7" x14ac:dyDescent="0.3">
      <c r="A476" s="1" t="s">
        <v>1062</v>
      </c>
      <c r="B476" t="str">
        <f>TEXT(tblUdgiftstyper[[#This Row],[UDGIFTSTYPE_NR]], "0000") &amp; " " &amp; tblUdgiftstyper[[#This Row],[UDGIFTSTYPE_BESK]]</f>
        <v>6199 Immat. anlæg udenfor FA</v>
      </c>
      <c r="C476" t="s">
        <v>1063</v>
      </c>
      <c r="E476" s="1" t="s">
        <v>2648</v>
      </c>
      <c r="F476" t="s">
        <v>2649</v>
      </c>
      <c r="G476" t="s">
        <v>2547</v>
      </c>
    </row>
    <row r="477" spans="1:7" x14ac:dyDescent="0.3">
      <c r="A477" s="1" t="s">
        <v>1064</v>
      </c>
      <c r="B477" t="str">
        <f>TEXT(tblUdgiftstyper[[#This Row],[UDGIFTSTYPE_NR]], "0000") &amp; " " &amp; tblUdgiftstyper[[#This Row],[UDGIFTSTYPE_BESK]]</f>
        <v>6310 Anskaf. grunde og byg</v>
      </c>
      <c r="C477" t="s">
        <v>1065</v>
      </c>
      <c r="E477" s="1" t="s">
        <v>2650</v>
      </c>
      <c r="F477" t="s">
        <v>2651</v>
      </c>
      <c r="G477" t="s">
        <v>2547</v>
      </c>
    </row>
    <row r="478" spans="1:7" x14ac:dyDescent="0.3">
      <c r="A478" s="1" t="s">
        <v>1066</v>
      </c>
      <c r="B478" t="str">
        <f>TEXT(tblUdgiftstyper[[#This Row],[UDGIFTSTYPE_NR]], "0000") &amp; " " &amp; tblUdgiftstyper[[#This Row],[UDGIFTSTYPE_BESK]]</f>
        <v>6311 Anskaf. bygning konsulent</v>
      </c>
      <c r="C478" t="s">
        <v>1067</v>
      </c>
      <c r="E478" s="1" t="s">
        <v>2652</v>
      </c>
      <c r="F478" t="s">
        <v>2653</v>
      </c>
      <c r="G478" t="s">
        <v>2547</v>
      </c>
    </row>
    <row r="479" spans="1:7" x14ac:dyDescent="0.3">
      <c r="A479" s="1" t="s">
        <v>1068</v>
      </c>
      <c r="B479" t="str">
        <f>TEXT(tblUdgiftstyper[[#This Row],[UDGIFTSTYPE_NR]], "0000") &amp; " " &amp; tblUdgiftstyper[[#This Row],[UDGIFTSTYPE_BESK]]</f>
        <v>6315 Akk. afskriv. gru og byg</v>
      </c>
      <c r="C479" t="s">
        <v>1069</v>
      </c>
      <c r="E479" s="1" t="s">
        <v>2654</v>
      </c>
      <c r="F479" t="s">
        <v>2655</v>
      </c>
      <c r="G479" t="s">
        <v>2547</v>
      </c>
    </row>
    <row r="480" spans="1:7" x14ac:dyDescent="0.3">
      <c r="A480" s="1" t="s">
        <v>1070</v>
      </c>
      <c r="B480" t="str">
        <f>TEXT(tblUdgiftstyper[[#This Row],[UDGIFTSTYPE_NR]], "0000") &amp; " " &amp; tblUdgiftstyper[[#This Row],[UDGIFTSTYPE_BESK]]</f>
        <v>6320 Anskaffelsessum sendenet</v>
      </c>
      <c r="C480" t="s">
        <v>1071</v>
      </c>
      <c r="E480" s="1" t="s">
        <v>2656</v>
      </c>
      <c r="F480" t="s">
        <v>2657</v>
      </c>
      <c r="G480" t="s">
        <v>2547</v>
      </c>
    </row>
    <row r="481" spans="1:7" x14ac:dyDescent="0.3">
      <c r="A481" s="1" t="s">
        <v>1072</v>
      </c>
      <c r="B481" t="str">
        <f>TEXT(tblUdgiftstyper[[#This Row],[UDGIFTSTYPE_NR]], "0000") &amp; " " &amp; tblUdgiftstyper[[#This Row],[UDGIFTSTYPE_BESK]]</f>
        <v>6325 Akk. afskriv. sendenet</v>
      </c>
      <c r="C481" t="s">
        <v>1073</v>
      </c>
      <c r="E481" s="1" t="s">
        <v>2658</v>
      </c>
      <c r="F481" t="s">
        <v>2659</v>
      </c>
      <c r="G481" t="s">
        <v>2547</v>
      </c>
    </row>
    <row r="482" spans="1:7" x14ac:dyDescent="0.3">
      <c r="A482" s="1" t="s">
        <v>1074</v>
      </c>
      <c r="B482" t="str">
        <f>TEXT(tblUdgiftstyper[[#This Row],[UDGIFTSTYPE_NR]], "0000") &amp; " " &amp; tblUdgiftstyper[[#This Row],[UDGIFTSTYPE_BESK]]</f>
        <v>6330 Anskaf. leaset sendenet</v>
      </c>
      <c r="C482" t="s">
        <v>1075</v>
      </c>
      <c r="E482" s="1" t="s">
        <v>2660</v>
      </c>
      <c r="F482" t="s">
        <v>2661</v>
      </c>
      <c r="G482" t="s">
        <v>2547</v>
      </c>
    </row>
    <row r="483" spans="1:7" x14ac:dyDescent="0.3">
      <c r="A483" s="1" t="s">
        <v>1076</v>
      </c>
      <c r="B483" t="str">
        <f>TEXT(tblUdgiftstyper[[#This Row],[UDGIFTSTYPE_NR]], "0000") &amp; " " &amp; tblUdgiftstyper[[#This Row],[UDGIFTSTYPE_BESK]]</f>
        <v>6335 Akk. afskriv. leas senden</v>
      </c>
      <c r="C483" t="s">
        <v>1077</v>
      </c>
      <c r="E483" s="1" t="s">
        <v>2662</v>
      </c>
      <c r="F483" t="s">
        <v>2555</v>
      </c>
      <c r="G483" t="s">
        <v>2547</v>
      </c>
    </row>
    <row r="484" spans="1:7" x14ac:dyDescent="0.3">
      <c r="A484" s="1" t="s">
        <v>1078</v>
      </c>
      <c r="B484" t="str">
        <f>TEXT(tblUdgiftstyper[[#This Row],[UDGIFTSTYPE_NR]], "0000") &amp; " " &amp; tblUdgiftstyper[[#This Row],[UDGIFTSTYPE_BESK]]</f>
        <v>6340 Anskaf teknisk anlæg</v>
      </c>
      <c r="C484" t="s">
        <v>1079</v>
      </c>
      <c r="E484" s="1" t="s">
        <v>2663</v>
      </c>
      <c r="F484" t="s">
        <v>2557</v>
      </c>
      <c r="G484" t="s">
        <v>2547</v>
      </c>
    </row>
    <row r="485" spans="1:7" x14ac:dyDescent="0.3">
      <c r="A485" s="1" t="s">
        <v>1080</v>
      </c>
      <c r="B485" t="str">
        <f>TEXT(tblUdgiftstyper[[#This Row],[UDGIFTSTYPE_NR]], "0000") &amp; " " &amp; tblUdgiftstyper[[#This Row],[UDGIFTSTYPE_BESK]]</f>
        <v>6345 Akk. afskriv. tek. anlæg</v>
      </c>
      <c r="C485" t="s">
        <v>1081</v>
      </c>
      <c r="E485" s="1" t="s">
        <v>2664</v>
      </c>
      <c r="F485" t="s">
        <v>2561</v>
      </c>
      <c r="G485" t="s">
        <v>2547</v>
      </c>
    </row>
    <row r="486" spans="1:7" x14ac:dyDescent="0.3">
      <c r="A486" s="1" t="s">
        <v>1082</v>
      </c>
      <c r="B486" t="str">
        <f>TEXT(tblUdgiftstyper[[#This Row],[UDGIFTSTYPE_NR]], "0000") &amp; " " &amp; tblUdgiftstyper[[#This Row],[UDGIFTSTYPE_BESK]]</f>
        <v>6350 Anskaffelsessum biler</v>
      </c>
      <c r="C486" t="s">
        <v>1083</v>
      </c>
      <c r="E486" s="1" t="s">
        <v>2665</v>
      </c>
      <c r="F486" t="s">
        <v>2666</v>
      </c>
      <c r="G486" t="s">
        <v>2547</v>
      </c>
    </row>
    <row r="487" spans="1:7" x14ac:dyDescent="0.3">
      <c r="A487" s="1" t="s">
        <v>1084</v>
      </c>
      <c r="B487" t="str">
        <f>TEXT(tblUdgiftstyper[[#This Row],[UDGIFTSTYPE_NR]], "0000") &amp; " " &amp; tblUdgiftstyper[[#This Row],[UDGIFTSTYPE_BESK]]</f>
        <v>6355 Akk. afskrivninger biler</v>
      </c>
      <c r="C487" t="s">
        <v>1085</v>
      </c>
      <c r="E487" s="1" t="s">
        <v>2667</v>
      </c>
      <c r="F487" t="s">
        <v>2668</v>
      </c>
      <c r="G487" t="s">
        <v>2547</v>
      </c>
    </row>
    <row r="488" spans="1:7" x14ac:dyDescent="0.3">
      <c r="A488" s="1" t="s">
        <v>1086</v>
      </c>
      <c r="B488" t="str">
        <f>TEXT(tblUdgiftstyper[[#This Row],[UDGIFTSTYPE_NR]], "0000") &amp; " " &amp; tblUdgiftstyper[[#This Row],[UDGIFTSTYPE_BESK]]</f>
        <v>6360 Anskaf andre anlæg mv.</v>
      </c>
      <c r="C488" t="s">
        <v>1087</v>
      </c>
      <c r="E488" s="1" t="s">
        <v>2669</v>
      </c>
      <c r="F488" t="s">
        <v>2567</v>
      </c>
      <c r="G488" t="s">
        <v>2547</v>
      </c>
    </row>
    <row r="489" spans="1:7" x14ac:dyDescent="0.3">
      <c r="A489" s="1" t="s">
        <v>1088</v>
      </c>
      <c r="B489" t="str">
        <f>TEXT(tblUdgiftstyper[[#This Row],[UDGIFTSTYPE_NR]], "0000") &amp; " " &amp; tblUdgiftstyper[[#This Row],[UDGIFTSTYPE_BESK]]</f>
        <v>6361 Anskaf.andre an konsulent</v>
      </c>
      <c r="C489" t="s">
        <v>1089</v>
      </c>
      <c r="E489" s="1" t="s">
        <v>2670</v>
      </c>
      <c r="F489" t="s">
        <v>2569</v>
      </c>
      <c r="G489" t="s">
        <v>2547</v>
      </c>
    </row>
    <row r="490" spans="1:7" x14ac:dyDescent="0.3">
      <c r="A490" s="1" t="s">
        <v>1090</v>
      </c>
      <c r="B490" t="str">
        <f>TEXT(tblUdgiftstyper[[#This Row],[UDGIFTSTYPE_NR]], "0000") &amp; " " &amp; tblUdgiftstyper[[#This Row],[UDGIFTSTYPE_BESK]]</f>
        <v>6365 Akk afskriv and anlæg mv</v>
      </c>
      <c r="C490" t="s">
        <v>1091</v>
      </c>
      <c r="E490" s="1" t="s">
        <v>2671</v>
      </c>
      <c r="F490" t="s">
        <v>2629</v>
      </c>
      <c r="G490" t="s">
        <v>2547</v>
      </c>
    </row>
    <row r="491" spans="1:7" x14ac:dyDescent="0.3">
      <c r="A491" s="1" t="s">
        <v>1092</v>
      </c>
      <c r="B491" t="str">
        <f>TEXT(tblUdgiftstyper[[#This Row],[UDGIFTSTYPE_NR]], "0000") &amp; " " &amp; tblUdgiftstyper[[#This Row],[UDGIFTSTYPE_BESK]]</f>
        <v>6370 Grunde og byg under udf</v>
      </c>
      <c r="C491" t="s">
        <v>1093</v>
      </c>
      <c r="E491" s="1" t="s">
        <v>2672</v>
      </c>
      <c r="F491" t="s">
        <v>2673</v>
      </c>
      <c r="G491" t="s">
        <v>2547</v>
      </c>
    </row>
    <row r="492" spans="1:7" x14ac:dyDescent="0.3">
      <c r="A492" s="1" t="s">
        <v>1094</v>
      </c>
      <c r="B492" t="str">
        <f>TEXT(tblUdgiftstyper[[#This Row],[UDGIFTSTYPE_NR]], "0000") &amp; " " &amp; tblUdgiftstyper[[#This Row],[UDGIFTSTYPE_BESK]]</f>
        <v>6375 Sendenet under udførelse</v>
      </c>
      <c r="C492" t="s">
        <v>1095</v>
      </c>
      <c r="E492" s="1" t="s">
        <v>2674</v>
      </c>
      <c r="F492" t="s">
        <v>2573</v>
      </c>
      <c r="G492" t="s">
        <v>2547</v>
      </c>
    </row>
    <row r="493" spans="1:7" x14ac:dyDescent="0.3">
      <c r="A493" s="1" t="s">
        <v>1096</v>
      </c>
      <c r="B493" t="str">
        <f>TEXT(tblUdgiftstyper[[#This Row],[UDGIFTSTYPE_NR]], "0000") &amp; " " &amp; tblUdgiftstyper[[#This Row],[UDGIFTSTYPE_BESK]]</f>
        <v>6380 Leaset sendenet under udf</v>
      </c>
      <c r="C493" t="s">
        <v>1097</v>
      </c>
      <c r="E493" s="1" t="s">
        <v>2675</v>
      </c>
      <c r="F493" t="s">
        <v>2614</v>
      </c>
      <c r="G493" t="s">
        <v>2547</v>
      </c>
    </row>
    <row r="494" spans="1:7" x14ac:dyDescent="0.3">
      <c r="A494" s="1" t="s">
        <v>1098</v>
      </c>
      <c r="B494" t="str">
        <f>TEXT(tblUdgiftstyper[[#This Row],[UDGIFTSTYPE_NR]], "0000") &amp; " " &amp; tblUdgiftstyper[[#This Row],[UDGIFTSTYPE_BESK]]</f>
        <v>6385 Teknisk anlæg under udf</v>
      </c>
      <c r="C494" t="s">
        <v>1099</v>
      </c>
      <c r="E494" s="1" t="s">
        <v>2676</v>
      </c>
      <c r="F494" t="s">
        <v>2677</v>
      </c>
      <c r="G494" t="s">
        <v>2547</v>
      </c>
    </row>
    <row r="495" spans="1:7" x14ac:dyDescent="0.3">
      <c r="A495" s="1" t="s">
        <v>1100</v>
      </c>
      <c r="B495" t="str">
        <f>TEXT(tblUdgiftstyper[[#This Row],[UDGIFTSTYPE_NR]], "0000") &amp; " " &amp; tblUdgiftstyper[[#This Row],[UDGIFTSTYPE_BESK]]</f>
        <v>6387 Andre anlæg under udf</v>
      </c>
      <c r="C495" t="s">
        <v>1101</v>
      </c>
      <c r="E495" s="1" t="s">
        <v>2678</v>
      </c>
      <c r="F495" t="s">
        <v>2679</v>
      </c>
      <c r="G495" t="s">
        <v>2547</v>
      </c>
    </row>
    <row r="496" spans="1:7" x14ac:dyDescent="0.3">
      <c r="A496" s="1" t="s">
        <v>1102</v>
      </c>
      <c r="B496" t="str">
        <f>TEXT(tblUdgiftstyper[[#This Row],[UDGIFTSTYPE_NR]], "0000") &amp; " " &amp; tblUdgiftstyper[[#This Row],[UDGIFTSTYPE_BESK]]</f>
        <v>6390 Salg af anlæg</v>
      </c>
      <c r="C496" t="s">
        <v>1103</v>
      </c>
      <c r="E496" s="1" t="s">
        <v>2680</v>
      </c>
      <c r="F496" t="s">
        <v>2681</v>
      </c>
      <c r="G496" t="s">
        <v>2547</v>
      </c>
    </row>
    <row r="497" spans="1:7" x14ac:dyDescent="0.3">
      <c r="A497" s="1" t="s">
        <v>1104</v>
      </c>
      <c r="B497" t="str">
        <f>TEXT(tblUdgiftstyper[[#This Row],[UDGIFTSTYPE_NR]], "0000") &amp; " " &amp; tblUdgiftstyper[[#This Row],[UDGIFTSTYPE_BESK]]</f>
        <v>6399 Mat. anlæg udenfor FA</v>
      </c>
      <c r="C497" t="s">
        <v>1105</v>
      </c>
      <c r="E497" s="1" t="s">
        <v>2682</v>
      </c>
      <c r="F497" t="s">
        <v>2683</v>
      </c>
      <c r="G497" t="s">
        <v>2547</v>
      </c>
    </row>
    <row r="498" spans="1:7" x14ac:dyDescent="0.3">
      <c r="A498" s="1" t="s">
        <v>1106</v>
      </c>
      <c r="B498" t="str">
        <f>TEXT(tblUdgiftstyper[[#This Row],[UDGIFTSTYPE_NR]], "0000") &amp; " " &amp; tblUdgiftstyper[[#This Row],[UDGIFTSTYPE_BESK]]</f>
        <v>6510 Kapitalandele i BSD AS</v>
      </c>
      <c r="C498" t="s">
        <v>1107</v>
      </c>
      <c r="E498" s="1" t="s">
        <v>2684</v>
      </c>
      <c r="F498" t="s">
        <v>2685</v>
      </c>
      <c r="G498" t="s">
        <v>2547</v>
      </c>
    </row>
    <row r="499" spans="1:7" x14ac:dyDescent="0.3">
      <c r="A499" s="1" t="s">
        <v>1108</v>
      </c>
      <c r="B499" t="str">
        <f>TEXT(tblUdgiftstyper[[#This Row],[UDGIFTSTYPE_NR]], "0000") &amp; " " &amp; tblUdgiftstyper[[#This Row],[UDGIFTSTYPE_BESK]]</f>
        <v>6520 Kapitalandele i IS 4M</v>
      </c>
      <c r="C499" t="s">
        <v>1109</v>
      </c>
      <c r="E499" s="1" t="s">
        <v>2686</v>
      </c>
      <c r="F499" t="s">
        <v>2687</v>
      </c>
      <c r="G499" t="s">
        <v>2688</v>
      </c>
    </row>
    <row r="500" spans="1:7" x14ac:dyDescent="0.3">
      <c r="A500" s="1" t="s">
        <v>1110</v>
      </c>
      <c r="B500" t="str">
        <f>TEXT(tblUdgiftstyper[[#This Row],[UDGIFTSTYPE_NR]], "0000") &amp; " " &amp; tblUdgiftstyper[[#This Row],[UDGIFTSTYPE_BESK]]</f>
        <v>6530 Kapitaland Fordelingsnet</v>
      </c>
      <c r="C500" t="s">
        <v>1111</v>
      </c>
      <c r="E500" s="1" t="s">
        <v>2689</v>
      </c>
      <c r="F500" t="s">
        <v>2690</v>
      </c>
      <c r="G500" t="s">
        <v>2688</v>
      </c>
    </row>
    <row r="501" spans="1:7" x14ac:dyDescent="0.3">
      <c r="A501" s="1" t="s">
        <v>1112</v>
      </c>
      <c r="B501" t="str">
        <f>TEXT(tblUdgiftstyper[[#This Row],[UDGIFTSTYPE_NR]], "0000") &amp; " " &amp; tblUdgiftstyper[[#This Row],[UDGIFTSTYPE_BESK]]</f>
        <v>6540 Kapitalandele i Digi-tv</v>
      </c>
      <c r="C501" t="s">
        <v>1113</v>
      </c>
      <c r="E501" s="1" t="s">
        <v>2691</v>
      </c>
      <c r="F501" t="s">
        <v>2692</v>
      </c>
      <c r="G501" t="s">
        <v>2688</v>
      </c>
    </row>
    <row r="502" spans="1:7" x14ac:dyDescent="0.3">
      <c r="A502" s="1" t="s">
        <v>1114</v>
      </c>
      <c r="B502" t="str">
        <f>TEXT(tblUdgiftstyper[[#This Row],[UDGIFTSTYPE_NR]], "0000") &amp; " " &amp; tblUdgiftstyper[[#This Row],[UDGIFTSTYPE_BESK]]</f>
        <v>6550 Andel i Superslow</v>
      </c>
      <c r="C502" t="s">
        <v>1115</v>
      </c>
      <c r="E502" s="1" t="s">
        <v>2693</v>
      </c>
      <c r="F502" t="s">
        <v>2694</v>
      </c>
      <c r="G502" t="s">
        <v>2688</v>
      </c>
    </row>
    <row r="503" spans="1:7" x14ac:dyDescent="0.3">
      <c r="A503" s="1" t="s">
        <v>1116</v>
      </c>
      <c r="B503" t="str">
        <f>TEXT(tblUdgiftstyper[[#This Row],[UDGIFTSTYPE_NR]], "0000") &amp; " " &amp; tblUdgiftstyper[[#This Row],[UDGIFTSTYPE_BESK]]</f>
        <v>6560 Kapitalandele RB IS</v>
      </c>
      <c r="C503" t="s">
        <v>1117</v>
      </c>
      <c r="E503" s="1" t="s">
        <v>2695</v>
      </c>
      <c r="F503" t="s">
        <v>2696</v>
      </c>
      <c r="G503" t="s">
        <v>2688</v>
      </c>
    </row>
    <row r="504" spans="1:7" x14ac:dyDescent="0.3">
      <c r="A504" s="1" t="s">
        <v>1118</v>
      </c>
      <c r="B504" t="str">
        <f>TEXT(tblUdgiftstyper[[#This Row],[UDGIFTSTYPE_NR]], "0000") &amp; " " &amp; tblUdgiftstyper[[#This Row],[UDGIFTSTYPE_BESK]]</f>
        <v>6590 Langfristede tilgodeh.</v>
      </c>
      <c r="C504" t="s">
        <v>1119</v>
      </c>
      <c r="E504" s="1" t="s">
        <v>2697</v>
      </c>
      <c r="F504" t="s">
        <v>2698</v>
      </c>
      <c r="G504" t="s">
        <v>2688</v>
      </c>
    </row>
    <row r="505" spans="1:7" x14ac:dyDescent="0.3">
      <c r="A505" s="1" t="s">
        <v>1120</v>
      </c>
      <c r="B505" t="str">
        <f>TEXT(tblUdgiftstyper[[#This Row],[UDGIFTSTYPE_NR]], "0000") &amp; " " &amp; tblUdgiftstyper[[#This Row],[UDGIFTSTYPE_BESK]]</f>
        <v>7105 Lager sportsrettigheder</v>
      </c>
      <c r="C505" t="s">
        <v>1121</v>
      </c>
      <c r="E505" s="1" t="s">
        <v>2699</v>
      </c>
      <c r="F505" t="s">
        <v>2700</v>
      </c>
      <c r="G505" t="s">
        <v>2688</v>
      </c>
    </row>
    <row r="506" spans="1:7" x14ac:dyDescent="0.3">
      <c r="A506" s="1" t="s">
        <v>1122</v>
      </c>
      <c r="B506" t="str">
        <f>TEXT(tblUdgiftstyper[[#This Row],[UDGIFTSTYPE_NR]], "0000") &amp; " " &amp; tblUdgiftstyper[[#This Row],[UDGIFTSTYPE_BESK]]</f>
        <v>7110 Lager eksterne tv-program</v>
      </c>
      <c r="C506" t="s">
        <v>1123</v>
      </c>
      <c r="E506" s="1" t="s">
        <v>2701</v>
      </c>
      <c r="F506" t="s">
        <v>2702</v>
      </c>
      <c r="G506" t="s">
        <v>2688</v>
      </c>
    </row>
    <row r="507" spans="1:7" x14ac:dyDescent="0.3">
      <c r="A507" s="1" t="s">
        <v>1124</v>
      </c>
      <c r="B507" t="str">
        <f>TEXT(tblUdgiftstyper[[#This Row],[UDGIFTSTYPE_NR]], "0000") &amp; " " &amp; tblUdgiftstyper[[#This Row],[UDGIFTSTYPE_BESK]]</f>
        <v>7115 Lager egenprod tv-program</v>
      </c>
      <c r="C507" t="s">
        <v>1125</v>
      </c>
      <c r="E507" s="1" t="s">
        <v>2703</v>
      </c>
      <c r="F507" t="s">
        <v>2704</v>
      </c>
      <c r="G507" t="s">
        <v>2688</v>
      </c>
    </row>
    <row r="508" spans="1:7" x14ac:dyDescent="0.3">
      <c r="A508" s="1" t="s">
        <v>1126</v>
      </c>
      <c r="B508" t="str">
        <f>TEXT(tblUdgiftstyper[[#This Row],[UDGIFTSTYPE_NR]], "0000") &amp; " " &amp; tblUdgiftstyper[[#This Row],[UDGIFTSTYPE_BESK]]</f>
        <v>7119 Lagernedskrivning</v>
      </c>
      <c r="C508" t="s">
        <v>1127</v>
      </c>
      <c r="E508" s="1" t="s">
        <v>2705</v>
      </c>
      <c r="F508" t="s">
        <v>2706</v>
      </c>
      <c r="G508" t="s">
        <v>2688</v>
      </c>
    </row>
    <row r="509" spans="1:7" x14ac:dyDescent="0.3">
      <c r="A509" s="1" t="s">
        <v>1128</v>
      </c>
      <c r="B509" t="str">
        <f>TEXT(tblUdgiftstyper[[#This Row],[UDGIFTSTYPE_NR]], "0000") &amp; " " &amp; tblUdgiftstyper[[#This Row],[UDGIFTSTYPE_BESK]]</f>
        <v>7120 IPO egenprod tv-prog</v>
      </c>
      <c r="C509" t="s">
        <v>1129</v>
      </c>
      <c r="E509" s="1" t="s">
        <v>2707</v>
      </c>
      <c r="F509" t="s">
        <v>2708</v>
      </c>
      <c r="G509" t="s">
        <v>2688</v>
      </c>
    </row>
    <row r="510" spans="1:7" x14ac:dyDescent="0.3">
      <c r="A510" s="1" t="s">
        <v>1130</v>
      </c>
      <c r="B510" t="str">
        <f>TEXT(tblUdgiftstyper[[#This Row],[UDGIFTSTYPE_NR]], "0000") &amp; " " &amp; tblUdgiftstyper[[#This Row],[UDGIFTSTYPE_BESK]]</f>
        <v>7125 Egenprod. radioprogram</v>
      </c>
      <c r="C510" t="s">
        <v>1131</v>
      </c>
      <c r="E510" s="1" t="s">
        <v>2709</v>
      </c>
      <c r="F510" t="s">
        <v>2706</v>
      </c>
      <c r="G510" t="s">
        <v>2688</v>
      </c>
    </row>
    <row r="511" spans="1:7" x14ac:dyDescent="0.3">
      <c r="A511" s="1" t="s">
        <v>1132</v>
      </c>
      <c r="B511" t="str">
        <f>TEXT(tblUdgiftstyper[[#This Row],[UDGIFTSTYPE_NR]], "0000") &amp; " " &amp; tblUdgiftstyper[[#This Row],[UDGIFTSTYPE_BESK]]</f>
        <v>7130 Indkøbte tv-rettigheder</v>
      </c>
      <c r="C511" t="s">
        <v>1133</v>
      </c>
      <c r="E511" s="1" t="s">
        <v>2710</v>
      </c>
      <c r="F511" t="s">
        <v>2711</v>
      </c>
      <c r="G511" t="s">
        <v>2688</v>
      </c>
    </row>
    <row r="512" spans="1:7" x14ac:dyDescent="0.3">
      <c r="A512" s="1" t="s">
        <v>1134</v>
      </c>
      <c r="B512" t="str">
        <f>TEXT(tblUdgiftstyper[[#This Row],[UDGIFTSTYPE_NR]], "0000") &amp; " " &amp; tblUdgiftstyper[[#This Row],[UDGIFTSTYPE_BESK]]</f>
        <v>7135 Kursregulering tv-rettigh</v>
      </c>
      <c r="C512" t="s">
        <v>1135</v>
      </c>
      <c r="E512" s="1" t="s">
        <v>2712</v>
      </c>
      <c r="F512" t="s">
        <v>2713</v>
      </c>
      <c r="G512" t="s">
        <v>2688</v>
      </c>
    </row>
    <row r="513" spans="1:7" x14ac:dyDescent="0.3">
      <c r="A513" s="1" t="s">
        <v>1136</v>
      </c>
      <c r="B513" t="str">
        <f>TEXT(tblUdgiftstyper[[#This Row],[UDGIFTSTYPE_NR]], "0000") &amp; " " &amp; tblUdgiftstyper[[#This Row],[UDGIFTSTYPE_BESK]]</f>
        <v>7140 Indkøbte radiorettigh.</v>
      </c>
      <c r="C513" t="s">
        <v>1137</v>
      </c>
      <c r="E513" s="1" t="s">
        <v>2714</v>
      </c>
      <c r="F513" t="s">
        <v>2715</v>
      </c>
      <c r="G513" t="s">
        <v>2688</v>
      </c>
    </row>
    <row r="514" spans="1:7" x14ac:dyDescent="0.3">
      <c r="A514" s="1" t="s">
        <v>1138</v>
      </c>
      <c r="B514" t="str">
        <f>TEXT(tblUdgiftstyper[[#This Row],[UDGIFTSTYPE_NR]], "0000") &amp; " " &amp; tblUdgiftstyper[[#This Row],[UDGIFTSTYPE_BESK]]</f>
        <v>7150 Igangv. projekter DR-M</v>
      </c>
      <c r="C514" t="s">
        <v>1139</v>
      </c>
      <c r="E514" s="1" t="s">
        <v>2716</v>
      </c>
      <c r="F514" t="s">
        <v>2715</v>
      </c>
      <c r="G514" t="s">
        <v>2688</v>
      </c>
    </row>
    <row r="515" spans="1:7" x14ac:dyDescent="0.3">
      <c r="A515" s="1" t="s">
        <v>1140</v>
      </c>
      <c r="B515" t="str">
        <f>TEXT(tblUdgiftstyper[[#This Row],[UDGIFTSTYPE_NR]], "0000") &amp; " " &amp; tblUdgiftstyper[[#This Row],[UDGIFTSTYPE_BESK]]</f>
        <v>7155 Behold handelsvarer DR-M</v>
      </c>
      <c r="C515" t="s">
        <v>1141</v>
      </c>
      <c r="E515" s="1" t="s">
        <v>2717</v>
      </c>
      <c r="F515" t="s">
        <v>2718</v>
      </c>
      <c r="G515" t="s">
        <v>2688</v>
      </c>
    </row>
    <row r="516" spans="1:7" x14ac:dyDescent="0.3">
      <c r="A516" s="1" t="s">
        <v>1142</v>
      </c>
      <c r="B516" t="str">
        <f>TEXT(tblUdgiftstyper[[#This Row],[UDGIFTSTYPE_NR]], "0000") &amp; " " &amp; tblUdgiftstyper[[#This Row],[UDGIFTSTYPE_BESK]]</f>
        <v>7160 Lagerbeh. DR-Butikken</v>
      </c>
      <c r="C516" t="s">
        <v>1143</v>
      </c>
      <c r="E516" s="1" t="s">
        <v>2719</v>
      </c>
      <c r="F516" t="s">
        <v>2720</v>
      </c>
      <c r="G516" t="s">
        <v>2688</v>
      </c>
    </row>
    <row r="517" spans="1:7" x14ac:dyDescent="0.3">
      <c r="A517" s="1" t="s">
        <v>1144</v>
      </c>
      <c r="B517" t="str">
        <f>TEXT(tblUdgiftstyper[[#This Row],[UDGIFTSTYPE_NR]], "0000") &amp; " " &amp; tblUdgiftstyper[[#This Row],[UDGIFTSTYPE_BESK]]</f>
        <v>7190 Forudbet. vedr. lager</v>
      </c>
      <c r="C517" t="s">
        <v>1145</v>
      </c>
      <c r="E517" s="1" t="s">
        <v>2721</v>
      </c>
      <c r="F517" t="s">
        <v>2722</v>
      </c>
      <c r="G517" t="s">
        <v>2688</v>
      </c>
    </row>
    <row r="518" spans="1:7" x14ac:dyDescent="0.3">
      <c r="A518" s="1" t="s">
        <v>1146</v>
      </c>
      <c r="B518" t="str">
        <f>TEXT(tblUdgiftstyper[[#This Row],[UDGIFTSTYPE_NR]], "0000") &amp; " " &amp; tblUdgiftstyper[[#This Row],[UDGIFTSTYPE_BESK]]</f>
        <v>7210 Licens indrives via SKAT</v>
      </c>
      <c r="C518" t="s">
        <v>1147</v>
      </c>
      <c r="E518" s="1" t="s">
        <v>2723</v>
      </c>
      <c r="F518" t="s">
        <v>2724</v>
      </c>
      <c r="G518" t="s">
        <v>2688</v>
      </c>
    </row>
    <row r="519" spans="1:7" x14ac:dyDescent="0.3">
      <c r="A519" s="1" t="s">
        <v>1148</v>
      </c>
      <c r="B519" t="str">
        <f>TEXT(tblUdgiftstyper[[#This Row],[UDGIFTSTYPE_NR]], "0000") &amp; " " &amp; tblUdgiftstyper[[#This Row],[UDGIFTSTYPE_BESK]]</f>
        <v>7220 Licensdeb-indevær år</v>
      </c>
      <c r="C519" t="s">
        <v>1149</v>
      </c>
      <c r="E519" s="1" t="s">
        <v>2725</v>
      </c>
      <c r="F519" t="s">
        <v>2604</v>
      </c>
      <c r="G519" t="s">
        <v>2688</v>
      </c>
    </row>
    <row r="520" spans="1:7" x14ac:dyDescent="0.3">
      <c r="A520" s="1" t="s">
        <v>1150</v>
      </c>
      <c r="B520" t="str">
        <f>TEXT(tblUdgiftstyper[[#This Row],[UDGIFTSTYPE_NR]], "0000") &amp; " " &amp; tblUdgiftstyper[[#This Row],[UDGIFTSTYPE_BESK]]</f>
        <v>7222 Licdeb-indevær år-1 år</v>
      </c>
      <c r="C520" t="s">
        <v>1151</v>
      </c>
      <c r="E520" s="1" t="s">
        <v>2726</v>
      </c>
      <c r="F520" t="s">
        <v>2727</v>
      </c>
      <c r="G520" t="s">
        <v>2688</v>
      </c>
    </row>
    <row r="521" spans="1:7" x14ac:dyDescent="0.3">
      <c r="A521" s="1" t="s">
        <v>1152</v>
      </c>
      <c r="B521" t="str">
        <f>TEXT(tblUdgiftstyper[[#This Row],[UDGIFTSTYPE_NR]], "0000") &amp; " " &amp; tblUdgiftstyper[[#This Row],[UDGIFTSTYPE_BESK]]</f>
        <v>7224 Licdeb-indevær år-2 år</v>
      </c>
      <c r="C521" t="s">
        <v>1153</v>
      </c>
      <c r="E521" s="1" t="s">
        <v>2728</v>
      </c>
      <c r="F521" t="s">
        <v>2685</v>
      </c>
      <c r="G521" t="s">
        <v>2688</v>
      </c>
    </row>
    <row r="522" spans="1:7" x14ac:dyDescent="0.3">
      <c r="A522" s="1" t="s">
        <v>1154</v>
      </c>
      <c r="B522" t="str">
        <f>TEXT(tblUdgiftstyper[[#This Row],[UDGIFTSTYPE_NR]], "0000") &amp; " " &amp; tblUdgiftstyper[[#This Row],[UDGIFTSTYPE_BESK]]</f>
        <v>7226 Licdeb-indevær år-3 år</v>
      </c>
      <c r="C522" t="s">
        <v>1155</v>
      </c>
      <c r="E522" s="1" t="s">
        <v>2729</v>
      </c>
      <c r="F522" t="s">
        <v>2730</v>
      </c>
      <c r="G522" t="s">
        <v>2688</v>
      </c>
    </row>
    <row r="523" spans="1:7" x14ac:dyDescent="0.3">
      <c r="A523" s="1" t="s">
        <v>1156</v>
      </c>
      <c r="B523" t="str">
        <f>TEXT(tblUdgiftstyper[[#This Row],[UDGIFTSTYPE_NR]], "0000") &amp; " " &amp; tblUdgiftstyper[[#This Row],[UDGIFTSTYPE_BESK]]</f>
        <v>7228 Licdeb-indevær år-4 år</v>
      </c>
      <c r="C523" t="s">
        <v>1157</v>
      </c>
      <c r="E523" s="1" t="s">
        <v>2731</v>
      </c>
      <c r="F523" t="s">
        <v>2732</v>
      </c>
      <c r="G523" t="s">
        <v>2688</v>
      </c>
    </row>
    <row r="524" spans="1:7" x14ac:dyDescent="0.3">
      <c r="A524" s="1" t="s">
        <v>1158</v>
      </c>
      <c r="B524" t="str">
        <f>TEXT(tblUdgiftstyper[[#This Row],[UDGIFTSTYPE_NR]], "0000") &amp; " " &amp; tblUdgiftstyper[[#This Row],[UDGIFTSTYPE_BESK]]</f>
        <v>7230 Licdeb-indevær år-5 år</v>
      </c>
      <c r="C524" t="s">
        <v>1159</v>
      </c>
      <c r="E524" s="1" t="s">
        <v>2733</v>
      </c>
      <c r="F524" t="s">
        <v>2734</v>
      </c>
      <c r="G524" t="s">
        <v>2688</v>
      </c>
    </row>
    <row r="525" spans="1:7" x14ac:dyDescent="0.3">
      <c r="A525" s="1" t="s">
        <v>1160</v>
      </c>
      <c r="B525" t="str">
        <f>TEXT(tblUdgiftstyper[[#This Row],[UDGIFTSTYPE_NR]], "0000") &amp; " " &amp; tblUdgiftstyper[[#This Row],[UDGIFTSTYPE_BESK]]</f>
        <v>7240 Hens tab licensdeb u. 5</v>
      </c>
      <c r="C525" t="s">
        <v>1161</v>
      </c>
      <c r="E525" s="1" t="s">
        <v>2735</v>
      </c>
      <c r="F525" t="s">
        <v>2736</v>
      </c>
      <c r="G525" t="s">
        <v>2688</v>
      </c>
    </row>
    <row r="526" spans="1:7" x14ac:dyDescent="0.3">
      <c r="A526" s="1" t="s">
        <v>1162</v>
      </c>
      <c r="B526" t="str">
        <f>TEXT(tblUdgiftstyper[[#This Row],[UDGIFTSTYPE_NR]], "0000") &amp; " " &amp; tblUdgiftstyper[[#This Row],[UDGIFTSTYPE_BESK]]</f>
        <v>7242 Hens tab licensdeb o. 5</v>
      </c>
      <c r="C526" t="s">
        <v>1163</v>
      </c>
      <c r="E526" s="1" t="s">
        <v>2737</v>
      </c>
      <c r="F526" t="s">
        <v>2738</v>
      </c>
      <c r="G526" t="s">
        <v>2688</v>
      </c>
    </row>
    <row r="527" spans="1:7" x14ac:dyDescent="0.3">
      <c r="A527" s="1" t="s">
        <v>1164</v>
      </c>
      <c r="B527" t="str">
        <f>TEXT(tblUdgiftstyper[[#This Row],[UDGIFTSTYPE_NR]], "0000") &amp; " " &amp; tblUdgiftstyper[[#This Row],[UDGIFTSTYPE_BESK]]</f>
        <v>7250 Ufakturerede licenstilg.</v>
      </c>
      <c r="C527" t="s">
        <v>1165</v>
      </c>
      <c r="E527" s="1" t="s">
        <v>2739</v>
      </c>
      <c r="F527" t="s">
        <v>2740</v>
      </c>
      <c r="G527" t="s">
        <v>2688</v>
      </c>
    </row>
    <row r="528" spans="1:7" x14ac:dyDescent="0.3">
      <c r="A528" s="1" t="s">
        <v>1166</v>
      </c>
      <c r="B528" t="str">
        <f>TEXT(tblUdgiftstyper[[#This Row],[UDGIFTSTYPE_NR]], "0000") &amp; " " &amp; tblUdgiftstyper[[#This Row],[UDGIFTSTYPE_BESK]]</f>
        <v>7260 Ikke-identificerede indb.</v>
      </c>
      <c r="C528" t="s">
        <v>1167</v>
      </c>
      <c r="E528" s="1" t="s">
        <v>2741</v>
      </c>
      <c r="F528" t="s">
        <v>2742</v>
      </c>
      <c r="G528" t="s">
        <v>2688</v>
      </c>
    </row>
    <row r="529" spans="1:7" x14ac:dyDescent="0.3">
      <c r="A529" s="1" t="s">
        <v>1168</v>
      </c>
      <c r="B529" t="str">
        <f>TEXT(tblUdgiftstyper[[#This Row],[UDGIFTSTYPE_NR]], "0000") &amp; " " &amp; tblUdgiftstyper[[#This Row],[UDGIFTSTYPE_BESK]]</f>
        <v>7262 Ikke-fordelte indb.</v>
      </c>
      <c r="C529" t="s">
        <v>1169</v>
      </c>
      <c r="E529" s="1" t="s">
        <v>2743</v>
      </c>
      <c r="F529" t="s">
        <v>2744</v>
      </c>
      <c r="G529" t="s">
        <v>2688</v>
      </c>
    </row>
    <row r="530" spans="1:7" x14ac:dyDescent="0.3">
      <c r="A530" s="1" t="s">
        <v>1170</v>
      </c>
      <c r="B530" t="str">
        <f>TEXT(tblUdgiftstyper[[#This Row],[UDGIFTSTYPE_NR]], "0000") &amp; " " &amp; tblUdgiftstyper[[#This Row],[UDGIFTSTYPE_BESK]]</f>
        <v>7264 Acontobetalinger</v>
      </c>
      <c r="C530" t="s">
        <v>1171</v>
      </c>
      <c r="E530" s="1" t="s">
        <v>2745</v>
      </c>
      <c r="F530" t="s">
        <v>2746</v>
      </c>
      <c r="G530" t="s">
        <v>2688</v>
      </c>
    </row>
    <row r="531" spans="1:7" x14ac:dyDescent="0.3">
      <c r="A531" s="1" t="s">
        <v>1172</v>
      </c>
      <c r="B531" t="str">
        <f>TEXT(tblUdgiftstyper[[#This Row],[UDGIFTSTYPE_NR]], "0000") &amp; " " &amp; tblUdgiftstyper[[#This Row],[UDGIFTSTYPE_BESK]]</f>
        <v>7270 Gamle ej konvert. poster</v>
      </c>
      <c r="C531" t="s">
        <v>1173</v>
      </c>
      <c r="E531" s="1" t="s">
        <v>2747</v>
      </c>
      <c r="F531" t="s">
        <v>2748</v>
      </c>
      <c r="G531" t="s">
        <v>2688</v>
      </c>
    </row>
    <row r="532" spans="1:7" x14ac:dyDescent="0.3">
      <c r="A532" s="1" t="s">
        <v>1174</v>
      </c>
      <c r="B532" t="str">
        <f>TEXT(tblUdgiftstyper[[#This Row],[UDGIFTSTYPE_NR]], "0000") &amp; " " &amp; tblUdgiftstyper[[#This Row],[UDGIFTSTYPE_BESK]]</f>
        <v>7310 Tilgodeh. salg og tjenest</v>
      </c>
      <c r="C532" t="s">
        <v>1175</v>
      </c>
      <c r="E532" s="1" t="s">
        <v>2749</v>
      </c>
      <c r="F532" t="s">
        <v>2750</v>
      </c>
      <c r="G532" t="s">
        <v>2688</v>
      </c>
    </row>
    <row r="533" spans="1:7" x14ac:dyDescent="0.3">
      <c r="A533" s="1" t="s">
        <v>1176</v>
      </c>
      <c r="B533" t="str">
        <f>TEXT(tblUdgiftstyper[[#This Row],[UDGIFTSTYPE_NR]], "0000") &amp; " " &amp; tblUdgiftstyper[[#This Row],[UDGIFTSTYPE_BESK]]</f>
        <v>7315 Kursreg. tilgodeh. salg</v>
      </c>
      <c r="C533" t="s">
        <v>1177</v>
      </c>
      <c r="E533" s="1" t="s">
        <v>2751</v>
      </c>
      <c r="F533" t="s">
        <v>2752</v>
      </c>
      <c r="G533" t="s">
        <v>2688</v>
      </c>
    </row>
    <row r="534" spans="1:7" x14ac:dyDescent="0.3">
      <c r="A534" s="1" t="s">
        <v>1178</v>
      </c>
      <c r="B534" t="str">
        <f>TEXT(tblUdgiftstyper[[#This Row],[UDGIFTSTYPE_NR]], "0000") &amp; " " &amp; tblUdgiftstyper[[#This Row],[UDGIFTSTYPE_BESK]]</f>
        <v>7320 Hens. tab på tilgodeh.</v>
      </c>
      <c r="C534" t="s">
        <v>1179</v>
      </c>
      <c r="E534" s="1" t="s">
        <v>2753</v>
      </c>
      <c r="F534" t="s">
        <v>2209</v>
      </c>
      <c r="G534" t="s">
        <v>2688</v>
      </c>
    </row>
    <row r="535" spans="1:7" x14ac:dyDescent="0.3">
      <c r="A535" s="1" t="s">
        <v>1180</v>
      </c>
      <c r="B535" t="str">
        <f>TEXT(tblUdgiftstyper[[#This Row],[UDGIFTSTYPE_NR]], "0000") &amp; " " &amp; tblUdgiftstyper[[#This Row],[UDGIFTSTYPE_BESK]]</f>
        <v>7325 Debitor clearingskonto</v>
      </c>
      <c r="C535" t="s">
        <v>1181</v>
      </c>
      <c r="E535" s="1" t="s">
        <v>2754</v>
      </c>
      <c r="F535" t="s">
        <v>2211</v>
      </c>
      <c r="G535" t="s">
        <v>2688</v>
      </c>
    </row>
    <row r="536" spans="1:7" x14ac:dyDescent="0.3">
      <c r="A536" s="1" t="s">
        <v>1182</v>
      </c>
      <c r="B536" t="str">
        <f>TEXT(tblUdgiftstyper[[#This Row],[UDGIFTSTYPE_NR]], "0000") &amp; " " &amp; tblUdgiftstyper[[#This Row],[UDGIFTSTYPE_BESK]]</f>
        <v>7330 DR-M tilgodehavender</v>
      </c>
      <c r="C536" t="s">
        <v>1183</v>
      </c>
      <c r="E536" s="1" t="s">
        <v>2755</v>
      </c>
      <c r="F536" t="s">
        <v>2213</v>
      </c>
      <c r="G536" t="s">
        <v>2688</v>
      </c>
    </row>
    <row r="537" spans="1:7" x14ac:dyDescent="0.3">
      <c r="A537" s="1" t="s">
        <v>1184</v>
      </c>
      <c r="B537" t="str">
        <f>TEXT(tblUdgiftstyper[[#This Row],[UDGIFTSTYPE_NR]], "0000") &amp; " " &amp; tblUdgiftstyper[[#This Row],[UDGIFTSTYPE_BESK]]</f>
        <v>7331 Tilgodeh. Netbutikken</v>
      </c>
      <c r="C537" t="s">
        <v>1185</v>
      </c>
      <c r="E537" s="1" t="s">
        <v>2756</v>
      </c>
      <c r="F537" t="s">
        <v>2215</v>
      </c>
      <c r="G537" t="s">
        <v>2688</v>
      </c>
    </row>
    <row r="538" spans="1:7" x14ac:dyDescent="0.3">
      <c r="A538" s="1" t="s">
        <v>1186</v>
      </c>
      <c r="B538" t="str">
        <f>TEXT(tblUdgiftstyper[[#This Row],[UDGIFTSTYPE_NR]], "0000") &amp; " " &amp; tblUdgiftstyper[[#This Row],[UDGIFTSTYPE_BESK]]</f>
        <v>7332 Kursreg. af DR-M tilgh.</v>
      </c>
      <c r="C538" t="s">
        <v>1187</v>
      </c>
      <c r="E538" s="1" t="s">
        <v>2757</v>
      </c>
      <c r="F538" t="s">
        <v>2217</v>
      </c>
      <c r="G538" t="s">
        <v>2688</v>
      </c>
    </row>
    <row r="539" spans="1:7" x14ac:dyDescent="0.3">
      <c r="A539" s="1" t="s">
        <v>1188</v>
      </c>
      <c r="B539" t="str">
        <f>TEXT(tblUdgiftstyper[[#This Row],[UDGIFTSTYPE_NR]], "0000") &amp; " " &amp; tblUdgiftstyper[[#This Row],[UDGIFTSTYPE_BESK]]</f>
        <v>7334 Hens. tab på DR-M tilg.</v>
      </c>
      <c r="C539" t="s">
        <v>1189</v>
      </c>
      <c r="E539" s="1" t="s">
        <v>2758</v>
      </c>
      <c r="F539" t="s">
        <v>846</v>
      </c>
      <c r="G539" t="s">
        <v>2688</v>
      </c>
    </row>
    <row r="540" spans="1:7" x14ac:dyDescent="0.3">
      <c r="A540" s="1" t="s">
        <v>1190</v>
      </c>
      <c r="B540" t="str">
        <f>TEXT(tblUdgiftstyper[[#This Row],[UDGIFTSTYPE_NR]], "0000") &amp; " " &amp; tblUdgiftstyper[[#This Row],[UDGIFTSTYPE_BESK]]</f>
        <v>7336 MR interne debitorer</v>
      </c>
      <c r="C540" t="s">
        <v>1191</v>
      </c>
      <c r="E540" s="1" t="s">
        <v>2759</v>
      </c>
      <c r="F540" t="s">
        <v>2220</v>
      </c>
      <c r="G540" t="s">
        <v>2688</v>
      </c>
    </row>
    <row r="541" spans="1:7" x14ac:dyDescent="0.3">
      <c r="A541" s="1" t="s">
        <v>1192</v>
      </c>
      <c r="B541" t="str">
        <f>TEXT(tblUdgiftstyper[[#This Row],[UDGIFTSTYPE_NR]], "0000") &amp; " " &amp; tblUdgiftstyper[[#This Row],[UDGIFTSTYPE_BESK]]</f>
        <v>7338 DR-M projekttilgodeh.</v>
      </c>
      <c r="C541" t="s">
        <v>1193</v>
      </c>
      <c r="E541" s="1" t="s">
        <v>2760</v>
      </c>
      <c r="F541" t="s">
        <v>2222</v>
      </c>
      <c r="G541" t="s">
        <v>2688</v>
      </c>
    </row>
    <row r="542" spans="1:7" x14ac:dyDescent="0.3">
      <c r="A542" s="1" t="s">
        <v>1194</v>
      </c>
      <c r="B542" t="str">
        <f>TEXT(tblUdgiftstyper[[#This Row],[UDGIFTSTYPE_NR]], "0000") &amp; " " &amp; tblUdgiftstyper[[#This Row],[UDGIFTSTYPE_BESK]]</f>
        <v>7340 RUO billettilgodehavender</v>
      </c>
      <c r="C542" t="s">
        <v>1195</v>
      </c>
      <c r="E542" s="1" t="s">
        <v>2761</v>
      </c>
      <c r="F542" t="s">
        <v>2224</v>
      </c>
      <c r="G542" t="s">
        <v>2688</v>
      </c>
    </row>
    <row r="543" spans="1:7" x14ac:dyDescent="0.3">
      <c r="A543" s="1" t="s">
        <v>1196</v>
      </c>
      <c r="B543" t="str">
        <f>TEXT(tblUdgiftstyper[[#This Row],[UDGIFTSTYPE_NR]], "0000") &amp; " " &amp; tblUdgiftstyper[[#This Row],[UDGIFTSTYPE_BESK]]</f>
        <v>7342 Debitorer rundvisninger</v>
      </c>
      <c r="C543" t="s">
        <v>1197</v>
      </c>
      <c r="E543" s="1" t="s">
        <v>2762</v>
      </c>
      <c r="F543" t="s">
        <v>2226</v>
      </c>
      <c r="G543" t="s">
        <v>2688</v>
      </c>
    </row>
    <row r="544" spans="1:7" x14ac:dyDescent="0.3">
      <c r="A544" s="1" t="s">
        <v>1198</v>
      </c>
      <c r="B544" t="str">
        <f>TEXT(tblUdgiftstyper[[#This Row],[UDGIFTSTYPE_NR]], "0000") &amp; " " &amp; tblUdgiftstyper[[#This Row],[UDGIFTSTYPE_BESK]]</f>
        <v>7344 Debitorer DROUK</v>
      </c>
      <c r="C544" t="s">
        <v>1199</v>
      </c>
      <c r="E544" s="1" t="s">
        <v>2763</v>
      </c>
      <c r="F544" t="s">
        <v>2228</v>
      </c>
      <c r="G544" t="s">
        <v>2688</v>
      </c>
    </row>
    <row r="545" spans="1:7" x14ac:dyDescent="0.3">
      <c r="A545" s="1" t="s">
        <v>1200</v>
      </c>
      <c r="B545" t="str">
        <f>TEXT(tblUdgiftstyper[[#This Row],[UDGIFTSTYPE_NR]], "0000") &amp; " " &amp; tblUdgiftstyper[[#This Row],[UDGIFTSTYPE_BESK]]</f>
        <v>7346 Debitorer øvr. butikken</v>
      </c>
      <c r="C545" t="s">
        <v>1201</v>
      </c>
      <c r="E545" s="1" t="s">
        <v>2764</v>
      </c>
      <c r="F545" t="s">
        <v>2230</v>
      </c>
      <c r="G545" t="s">
        <v>2688</v>
      </c>
    </row>
    <row r="546" spans="1:7" x14ac:dyDescent="0.3">
      <c r="A546" s="1" t="s">
        <v>1202</v>
      </c>
      <c r="B546" t="str">
        <f>TEXT(tblUdgiftstyper[[#This Row],[UDGIFTSTYPE_NR]], "0000") &amp; " " &amp; tblUdgiftstyper[[#This Row],[UDGIFTSTYPE_BESK]]</f>
        <v>7348 ISS Tilgodehavender</v>
      </c>
      <c r="C546" t="s">
        <v>1203</v>
      </c>
      <c r="E546" s="1" t="s">
        <v>2765</v>
      </c>
      <c r="F546" t="s">
        <v>2232</v>
      </c>
      <c r="G546" t="s">
        <v>2688</v>
      </c>
    </row>
    <row r="547" spans="1:7" x14ac:dyDescent="0.3">
      <c r="A547" s="1" t="s">
        <v>1204</v>
      </c>
      <c r="B547" t="str">
        <f>TEXT(tblUdgiftstyper[[#This Row],[UDGIFTSTYPE_NR]], "0000") &amp; " " &amp; tblUdgiftstyper[[#This Row],[UDGIFTSTYPE_BESK]]</f>
        <v>7410 Tilgodeh. asso. virksomh</v>
      </c>
      <c r="C547" t="s">
        <v>1205</v>
      </c>
      <c r="E547" s="1" t="s">
        <v>2766</v>
      </c>
      <c r="F547" t="s">
        <v>2767</v>
      </c>
      <c r="G547" t="s">
        <v>2688</v>
      </c>
    </row>
    <row r="548" spans="1:7" x14ac:dyDescent="0.3">
      <c r="A548" s="1" t="s">
        <v>1206</v>
      </c>
      <c r="B548" t="str">
        <f>TEXT(tblUdgiftstyper[[#This Row],[UDGIFTSTYPE_NR]], "0000") &amp; " " &amp; tblUdgiftstyper[[#This Row],[UDGIFTSTYPE_BESK]]</f>
        <v>7501 Deposita</v>
      </c>
      <c r="C548" t="s">
        <v>1207</v>
      </c>
      <c r="E548" s="1" t="s">
        <v>2768</v>
      </c>
      <c r="F548" t="s">
        <v>2234</v>
      </c>
      <c r="G548" t="s">
        <v>2688</v>
      </c>
    </row>
    <row r="549" spans="1:7" x14ac:dyDescent="0.3">
      <c r="A549" s="1" t="s">
        <v>1208</v>
      </c>
      <c r="B549" t="str">
        <f>TEXT(tblUdgiftstyper[[#This Row],[UDGIFTSTYPE_NR]], "0000") &amp; " " &amp; tblUdgiftstyper[[#This Row],[UDGIFTSTYPE_BESK]]</f>
        <v>7510 MR salg i receptionen</v>
      </c>
      <c r="C549" t="s">
        <v>1209</v>
      </c>
      <c r="E549" s="1" t="s">
        <v>2769</v>
      </c>
      <c r="F549" t="s">
        <v>2236</v>
      </c>
      <c r="G549" t="s">
        <v>2688</v>
      </c>
    </row>
    <row r="550" spans="1:7" x14ac:dyDescent="0.3">
      <c r="A550" s="1" t="s">
        <v>1210</v>
      </c>
      <c r="B550" t="str">
        <f>TEXT(tblUdgiftstyper[[#This Row],[UDGIFTSTYPE_NR]], "0000") &amp; " " &amp; tblUdgiftstyper[[#This Row],[UDGIFTSTYPE_BESK]]</f>
        <v>7511 Mellemregning - kantiner</v>
      </c>
      <c r="C550" t="s">
        <v>1211</v>
      </c>
      <c r="E550" s="1" t="s">
        <v>2770</v>
      </c>
      <c r="F550" t="s">
        <v>2238</v>
      </c>
      <c r="G550" t="s">
        <v>2688</v>
      </c>
    </row>
    <row r="551" spans="1:7" x14ac:dyDescent="0.3">
      <c r="A551" s="1" t="s">
        <v>1212</v>
      </c>
      <c r="B551" t="str">
        <f>TEXT(tblUdgiftstyper[[#This Row],[UDGIFTSTYPE_NR]], "0000") &amp; " " &amp; tblUdgiftstyper[[#This Row],[UDGIFTSTYPE_BESK]]</f>
        <v>7520 MR jobref særlig vilkår</v>
      </c>
      <c r="C551" t="s">
        <v>1213</v>
      </c>
      <c r="E551" s="1" t="s">
        <v>2771</v>
      </c>
      <c r="F551" t="s">
        <v>2772</v>
      </c>
      <c r="G551" t="s">
        <v>2688</v>
      </c>
    </row>
    <row r="552" spans="1:7" x14ac:dyDescent="0.3">
      <c r="A552" s="1" t="s">
        <v>1214</v>
      </c>
      <c r="B552" t="str">
        <f>TEXT(tblUdgiftstyper[[#This Row],[UDGIFTSTYPE_NR]], "0000") &amp; " " &amp; tblUdgiftstyper[[#This Row],[UDGIFTSTYPE_BESK]]</f>
        <v>7521 MR ref. sygdom barsel</v>
      </c>
      <c r="C552" t="s">
        <v>1215</v>
      </c>
      <c r="E552" s="1" t="s">
        <v>2773</v>
      </c>
      <c r="F552" t="s">
        <v>2240</v>
      </c>
      <c r="G552" t="s">
        <v>2688</v>
      </c>
    </row>
    <row r="553" spans="1:7" x14ac:dyDescent="0.3">
      <c r="A553" s="1" t="s">
        <v>1216</v>
      </c>
      <c r="B553" t="str">
        <f>TEXT(tblUdgiftstyper[[#This Row],[UDGIFTSTYPE_NR]], "0000") &amp; " " &amp; tblUdgiftstyper[[#This Row],[UDGIFTSTYPE_BESK]]</f>
        <v>7522 MR - Pensionfonden</v>
      </c>
      <c r="C553" t="s">
        <v>1217</v>
      </c>
      <c r="E553" s="1" t="s">
        <v>2774</v>
      </c>
      <c r="F553" t="s">
        <v>2242</v>
      </c>
      <c r="G553" t="s">
        <v>2688</v>
      </c>
    </row>
    <row r="554" spans="1:7" x14ac:dyDescent="0.3">
      <c r="A554" s="1" t="s">
        <v>1218</v>
      </c>
      <c r="B554" t="str">
        <f>TEXT(tblUdgiftstyper[[#This Row],[UDGIFTSTYPE_NR]], "0000") &amp; " " &amp; tblUdgiftstyper[[#This Row],[UDGIFTSTYPE_BESK]]</f>
        <v>7523 MR - andre pensioner</v>
      </c>
      <c r="C554" t="s">
        <v>1219</v>
      </c>
      <c r="E554" s="1" t="s">
        <v>2775</v>
      </c>
      <c r="F554" t="s">
        <v>2244</v>
      </c>
      <c r="G554" t="s">
        <v>2688</v>
      </c>
    </row>
    <row r="555" spans="1:7" x14ac:dyDescent="0.3">
      <c r="A555" s="1" t="s">
        <v>1220</v>
      </c>
      <c r="B555" t="str">
        <f>TEXT(tblUdgiftstyper[[#This Row],[UDGIFTSTYPE_NR]], "0000") &amp; " " &amp; tblUdgiftstyper[[#This Row],[UDGIFTSTYPE_BESK]]</f>
        <v>7524 MR Rejseafregningsdiff.</v>
      </c>
      <c r="C555" t="s">
        <v>1221</v>
      </c>
      <c r="E555" s="1" t="s">
        <v>2776</v>
      </c>
      <c r="F555" t="s">
        <v>2246</v>
      </c>
      <c r="G555" t="s">
        <v>2688</v>
      </c>
    </row>
    <row r="556" spans="1:7" x14ac:dyDescent="0.3">
      <c r="A556" s="1" t="s">
        <v>1222</v>
      </c>
      <c r="B556" t="str">
        <f>TEXT(tblUdgiftstyper[[#This Row],[UDGIFTSTYPE_NR]], "0000") &amp; " " &amp; tblUdgiftstyper[[#This Row],[UDGIFTSTYPE_BESK]]</f>
        <v>7530 Rejseforskud</v>
      </c>
      <c r="C556" t="s">
        <v>1223</v>
      </c>
      <c r="E556" s="1" t="s">
        <v>2777</v>
      </c>
      <c r="F556" t="s">
        <v>2778</v>
      </c>
      <c r="G556" t="s">
        <v>2688</v>
      </c>
    </row>
    <row r="557" spans="1:7" x14ac:dyDescent="0.3">
      <c r="A557" s="1" t="s">
        <v>1224</v>
      </c>
      <c r="B557" t="str">
        <f>TEXT(tblUdgiftstyper[[#This Row],[UDGIFTSTYPE_NR]], "0000") &amp; " " &amp; tblUdgiftstyper[[#This Row],[UDGIFTSTYPE_BESK]]</f>
        <v>7531 Andre forskud</v>
      </c>
      <c r="C557" t="s">
        <v>1225</v>
      </c>
      <c r="E557" s="1" t="s">
        <v>2779</v>
      </c>
      <c r="F557" t="s">
        <v>2248</v>
      </c>
      <c r="G557" t="s">
        <v>2688</v>
      </c>
    </row>
    <row r="558" spans="1:7" x14ac:dyDescent="0.3">
      <c r="A558" s="1" t="s">
        <v>1226</v>
      </c>
      <c r="B558" t="str">
        <f>TEXT(tblUdgiftstyper[[#This Row],[UDGIFTSTYPE_NR]], "0000") &amp; " " &amp; tblUdgiftstyper[[#This Row],[UDGIFTSTYPE_BESK]]</f>
        <v>7532 Hastechecks</v>
      </c>
      <c r="C558" t="s">
        <v>1227</v>
      </c>
      <c r="E558" s="1" t="s">
        <v>2780</v>
      </c>
      <c r="F558" t="s">
        <v>2250</v>
      </c>
      <c r="G558" t="s">
        <v>2688</v>
      </c>
    </row>
    <row r="559" spans="1:7" x14ac:dyDescent="0.3">
      <c r="A559" s="1" t="s">
        <v>1228</v>
      </c>
      <c r="B559" t="str">
        <f>TEXT(tblUdgiftstyper[[#This Row],[UDGIFTSTYPE_NR]], "0000") &amp; " " &amp; tblUdgiftstyper[[#This Row],[UDGIFTSTYPE_BESK]]</f>
        <v>7540 U-landskalender-lige år</v>
      </c>
      <c r="C559" t="s">
        <v>1229</v>
      </c>
      <c r="E559" s="1" t="s">
        <v>2781</v>
      </c>
      <c r="F559" t="s">
        <v>2782</v>
      </c>
      <c r="G559" t="s">
        <v>2688</v>
      </c>
    </row>
    <row r="560" spans="1:7" x14ac:dyDescent="0.3">
      <c r="A560" s="1" t="s">
        <v>1230</v>
      </c>
      <c r="B560" t="str">
        <f>TEXT(tblUdgiftstyper[[#This Row],[UDGIFTSTYPE_NR]], "0000") &amp; " " &amp; tblUdgiftstyper[[#This Row],[UDGIFTSTYPE_BESK]]</f>
        <v>7541 U-landskalender-ulige år</v>
      </c>
      <c r="C560" t="s">
        <v>1231</v>
      </c>
      <c r="E560" s="1" t="s">
        <v>2783</v>
      </c>
      <c r="F560" t="s">
        <v>2784</v>
      </c>
      <c r="G560" t="s">
        <v>2688</v>
      </c>
    </row>
    <row r="561" spans="1:7" x14ac:dyDescent="0.3">
      <c r="A561" s="1" t="s">
        <v>1232</v>
      </c>
      <c r="B561" t="str">
        <f>TEXT(tblUdgiftstyper[[#This Row],[UDGIFTSTYPE_NR]], "0000") &amp; " " &amp; tblUdgiftstyper[[#This Row],[UDGIFTSTYPE_BESK]]</f>
        <v>7550 Diverse udlån</v>
      </c>
      <c r="C561" t="s">
        <v>1233</v>
      </c>
      <c r="E561" s="1" t="s">
        <v>2785</v>
      </c>
      <c r="F561" t="s">
        <v>2786</v>
      </c>
      <c r="G561" t="s">
        <v>2787</v>
      </c>
    </row>
    <row r="562" spans="1:7" x14ac:dyDescent="0.3">
      <c r="A562" s="1" t="s">
        <v>1234</v>
      </c>
      <c r="B562" t="str">
        <f>TEXT(tblUdgiftstyper[[#This Row],[UDGIFTSTYPE_NR]], "0000") &amp; " " &amp; tblUdgiftstyper[[#This Row],[UDGIFTSTYPE_BESK]]</f>
        <v>7560 Mellemregning DBK</v>
      </c>
      <c r="C562" t="s">
        <v>1235</v>
      </c>
      <c r="E562" s="1" t="s">
        <v>2788</v>
      </c>
      <c r="F562" t="s">
        <v>2789</v>
      </c>
      <c r="G562" t="s">
        <v>2787</v>
      </c>
    </row>
    <row r="563" spans="1:7" x14ac:dyDescent="0.3">
      <c r="A563" s="1" t="s">
        <v>1236</v>
      </c>
      <c r="B563" t="str">
        <f>TEXT(tblUdgiftstyper[[#This Row],[UDGIFTSTYPE_NR]], "0000") &amp; " " &amp; tblUdgiftstyper[[#This Row],[UDGIFTSTYPE_BESK]]</f>
        <v>7561 Andre tilgodeh. DR-M</v>
      </c>
      <c r="C563" t="s">
        <v>1237</v>
      </c>
      <c r="E563" s="1" t="s">
        <v>2790</v>
      </c>
      <c r="F563" t="s">
        <v>2791</v>
      </c>
      <c r="G563" t="s">
        <v>2787</v>
      </c>
    </row>
    <row r="564" spans="1:7" x14ac:dyDescent="0.3">
      <c r="A564" s="1" t="s">
        <v>1238</v>
      </c>
      <c r="B564" t="str">
        <f>TEXT(tblUdgiftstyper[[#This Row],[UDGIFTSTYPE_NR]], "0000") &amp; " " &amp; tblUdgiftstyper[[#This Row],[UDGIFTSTYPE_BESK]]</f>
        <v>7565 Tilgodehavende tilskud</v>
      </c>
      <c r="C564" t="s">
        <v>1239</v>
      </c>
      <c r="E564" s="1" t="s">
        <v>2792</v>
      </c>
      <c r="F564" t="s">
        <v>2793</v>
      </c>
      <c r="G564" t="s">
        <v>2787</v>
      </c>
    </row>
    <row r="565" spans="1:7" x14ac:dyDescent="0.3">
      <c r="A565" s="1" t="s">
        <v>1240</v>
      </c>
      <c r="B565" t="str">
        <f>TEXT(tblUdgiftstyper[[#This Row],[UDGIFTSTYPE_NR]], "0000") &amp; " " &amp; tblUdgiftstyper[[#This Row],[UDGIFTSTYPE_BESK]]</f>
        <v>7570 Andre tilgodehavender</v>
      </c>
      <c r="C565" t="s">
        <v>1241</v>
      </c>
      <c r="E565" s="1" t="s">
        <v>2794</v>
      </c>
      <c r="F565" t="s">
        <v>2795</v>
      </c>
      <c r="G565" t="s">
        <v>2787</v>
      </c>
    </row>
    <row r="566" spans="1:7" x14ac:dyDescent="0.3">
      <c r="A566" s="1" t="s">
        <v>1242</v>
      </c>
      <c r="B566" t="str">
        <f>TEXT(tblUdgiftstyper[[#This Row],[UDGIFTSTYPE_NR]], "0000") &amp; " " &amp; tblUdgiftstyper[[#This Row],[UDGIFTSTYPE_BESK]]</f>
        <v>7571 Mellemregning - udlæg</v>
      </c>
      <c r="C566" t="s">
        <v>1243</v>
      </c>
      <c r="E566" s="1" t="s">
        <v>2796</v>
      </c>
      <c r="F566" t="s">
        <v>2797</v>
      </c>
      <c r="G566" t="s">
        <v>2787</v>
      </c>
    </row>
    <row r="567" spans="1:7" x14ac:dyDescent="0.3">
      <c r="A567" s="1" t="s">
        <v>1244</v>
      </c>
      <c r="B567" t="str">
        <f>TEXT(tblUdgiftstyper[[#This Row],[UDGIFTSTYPE_NR]], "0000") &amp; " " &amp; tblUdgiftstyper[[#This Row],[UDGIFTSTYPE_BESK]]</f>
        <v>7572 Forlagssalg - løntræk</v>
      </c>
      <c r="C567" t="s">
        <v>1245</v>
      </c>
      <c r="E567" s="1" t="s">
        <v>2798</v>
      </c>
      <c r="F567" t="s">
        <v>2799</v>
      </c>
      <c r="G567" t="s">
        <v>2787</v>
      </c>
    </row>
    <row r="568" spans="1:7" x14ac:dyDescent="0.3">
      <c r="A568" s="1" t="s">
        <v>1246</v>
      </c>
      <c r="B568" t="str">
        <f>TEXT(tblUdgiftstyper[[#This Row],[UDGIFTSTYPE_NR]], "0000") &amp; " " &amp; tblUdgiftstyper[[#This Row],[UDGIFTSTYPE_BESK]]</f>
        <v>7573 Salg kas. udstyr - løntr</v>
      </c>
      <c r="C568" t="s">
        <v>1247</v>
      </c>
      <c r="E568" s="1" t="s">
        <v>2800</v>
      </c>
      <c r="F568" t="s">
        <v>2801</v>
      </c>
      <c r="G568" t="s">
        <v>2787</v>
      </c>
    </row>
    <row r="569" spans="1:7" x14ac:dyDescent="0.3">
      <c r="A569" s="1" t="s">
        <v>1248</v>
      </c>
      <c r="B569" t="str">
        <f>TEXT(tblUdgiftstyper[[#This Row],[UDGIFTSTYPE_NR]], "0000") &amp; " " &amp; tblUdgiftstyper[[#This Row],[UDGIFTSTYPE_BESK]]</f>
        <v>7574 MR - rejser via honorar</v>
      </c>
      <c r="C569" t="s">
        <v>1249</v>
      </c>
      <c r="E569" s="1" t="s">
        <v>2802</v>
      </c>
      <c r="F569" t="s">
        <v>2803</v>
      </c>
      <c r="G569" t="s">
        <v>2787</v>
      </c>
    </row>
    <row r="570" spans="1:7" x14ac:dyDescent="0.3">
      <c r="A570" s="1" t="s">
        <v>1250</v>
      </c>
      <c r="B570" t="str">
        <f>TEXT(tblUdgiftstyper[[#This Row],[UDGIFTSTYPE_NR]], "0000") &amp; " " &amp; tblUdgiftstyper[[#This Row],[UDGIFTSTYPE_BESK]]</f>
        <v>7575 MR - rejser via løn</v>
      </c>
      <c r="C570" t="s">
        <v>1251</v>
      </c>
      <c r="E570" s="1" t="s">
        <v>2804</v>
      </c>
      <c r="F570" t="s">
        <v>2805</v>
      </c>
      <c r="G570" t="s">
        <v>2787</v>
      </c>
    </row>
    <row r="571" spans="1:7" x14ac:dyDescent="0.3">
      <c r="A571" s="1" t="s">
        <v>1252</v>
      </c>
      <c r="B571" t="str">
        <f>TEXT(tblUdgiftstyper[[#This Row],[UDGIFTSTYPE_NR]], "0000") &amp; " " &amp; tblUdgiftstyper[[#This Row],[UDGIFTSTYPE_BESK]]</f>
        <v>7576 Forskud til spec. behand.</v>
      </c>
      <c r="C571" t="s">
        <v>1253</v>
      </c>
      <c r="E571" s="1" t="s">
        <v>2806</v>
      </c>
      <c r="F571" t="s">
        <v>2807</v>
      </c>
      <c r="G571" t="s">
        <v>2787</v>
      </c>
    </row>
    <row r="572" spans="1:7" x14ac:dyDescent="0.3">
      <c r="A572" s="1" t="s">
        <v>1254</v>
      </c>
      <c r="B572" t="str">
        <f>TEXT(tblUdgiftstyper[[#This Row],[UDGIFTSTYPE_NR]], "0000") &amp; " " &amp; tblUdgiftstyper[[#This Row],[UDGIFTSTYPE_BESK]]</f>
        <v>7610 MR lønninger</v>
      </c>
      <c r="C572" t="s">
        <v>1255</v>
      </c>
      <c r="E572" s="1" t="s">
        <v>2808</v>
      </c>
      <c r="F572" t="s">
        <v>2809</v>
      </c>
      <c r="G572" t="s">
        <v>2787</v>
      </c>
    </row>
    <row r="573" spans="1:7" x14ac:dyDescent="0.3">
      <c r="A573" s="1" t="s">
        <v>1256</v>
      </c>
      <c r="B573" t="str">
        <f>TEXT(tblUdgiftstyper[[#This Row],[UDGIFTSTYPE_NR]], "0000") &amp; " " &amp; tblUdgiftstyper[[#This Row],[UDGIFTSTYPE_BESK]]</f>
        <v>7620 Forudbetetalinger</v>
      </c>
      <c r="C573" t="s">
        <v>1257</v>
      </c>
      <c r="E573" s="1" t="s">
        <v>2810</v>
      </c>
      <c r="F573" t="s">
        <v>2811</v>
      </c>
      <c r="G573" t="s">
        <v>2787</v>
      </c>
    </row>
    <row r="574" spans="1:7" x14ac:dyDescent="0.3">
      <c r="A574" s="1" t="s">
        <v>1258</v>
      </c>
      <c r="B574" t="str">
        <f>TEXT(tblUdgiftstyper[[#This Row],[UDGIFTSTYPE_NR]], "0000") &amp; " " &amp; tblUdgiftstyper[[#This Row],[UDGIFTSTYPE_BESK]]</f>
        <v>7630 Forudbetalt husleje</v>
      </c>
      <c r="C574" t="s">
        <v>1259</v>
      </c>
      <c r="E574" s="1" t="s">
        <v>2812</v>
      </c>
      <c r="F574" t="s">
        <v>2813</v>
      </c>
      <c r="G574" t="s">
        <v>2787</v>
      </c>
    </row>
    <row r="575" spans="1:7" x14ac:dyDescent="0.3">
      <c r="A575" s="1" t="s">
        <v>1260</v>
      </c>
      <c r="B575" t="str">
        <f>TEXT(tblUdgiftstyper[[#This Row],[UDGIFTSTYPE_NR]], "0000") &amp; " " &amp; tblUdgiftstyper[[#This Row],[UDGIFTSTYPE_BESK]]</f>
        <v>7640 Forudbetalinger DR-M</v>
      </c>
      <c r="C575" t="s">
        <v>1261</v>
      </c>
      <c r="E575" s="1" t="s">
        <v>2814</v>
      </c>
      <c r="F575" t="s">
        <v>2815</v>
      </c>
      <c r="G575" t="s">
        <v>2787</v>
      </c>
    </row>
    <row r="576" spans="1:7" x14ac:dyDescent="0.3">
      <c r="A576" s="1" t="s">
        <v>1262</v>
      </c>
      <c r="B576" t="str">
        <f>TEXT(tblUdgiftstyper[[#This Row],[UDGIFTSTYPE_NR]], "0000") &amp; " " &amp; tblUdgiftstyper[[#This Row],[UDGIFTSTYPE_BESK]]</f>
        <v>7645 Andre forudbetalinger</v>
      </c>
      <c r="C576" t="s">
        <v>1263</v>
      </c>
      <c r="E576" s="1" t="s">
        <v>2816</v>
      </c>
      <c r="F576" t="s">
        <v>2817</v>
      </c>
      <c r="G576" t="s">
        <v>2787</v>
      </c>
    </row>
    <row r="577" spans="1:7" x14ac:dyDescent="0.3">
      <c r="A577" s="1" t="s">
        <v>1264</v>
      </c>
      <c r="B577" t="str">
        <f>TEXT(tblUdgiftstyper[[#This Row],[UDGIFTSTYPE_NR]], "0000") &amp; " " &amp; tblUdgiftstyper[[#This Row],[UDGIFTSTYPE_BESK]]</f>
        <v>7650 Forudbetalt Regionerne</v>
      </c>
      <c r="C577" t="s">
        <v>1265</v>
      </c>
      <c r="E577" s="1" t="s">
        <v>2818</v>
      </c>
      <c r="F577" t="s">
        <v>2819</v>
      </c>
      <c r="G577" t="s">
        <v>2787</v>
      </c>
    </row>
    <row r="578" spans="1:7" x14ac:dyDescent="0.3">
      <c r="A578" s="1" t="s">
        <v>1266</v>
      </c>
      <c r="B578" t="str">
        <f>TEXT(tblUdgiftstyper[[#This Row],[UDGIFTSTYPE_NR]], "0000") &amp; " " &amp; tblUdgiftstyper[[#This Row],[UDGIFTSTYPE_BESK]]</f>
        <v>7710 Obligationsbeholdning</v>
      </c>
      <c r="C578" t="s">
        <v>1267</v>
      </c>
      <c r="E578" s="1" t="s">
        <v>2820</v>
      </c>
      <c r="F578" t="s">
        <v>2821</v>
      </c>
      <c r="G578" t="s">
        <v>2787</v>
      </c>
    </row>
    <row r="579" spans="1:7" x14ac:dyDescent="0.3">
      <c r="A579" s="1" t="s">
        <v>1268</v>
      </c>
      <c r="B579" t="str">
        <f>TEXT(tblUdgiftstyper[[#This Row],[UDGIFTSTYPE_NR]], "0000") &amp; " " &amp; tblUdgiftstyper[[#This Row],[UDGIFTSTYPE_BESK]]</f>
        <v>7715 Kursreg. af obligationer</v>
      </c>
      <c r="C579" t="s">
        <v>1269</v>
      </c>
      <c r="E579" s="1" t="s">
        <v>2822</v>
      </c>
      <c r="F579" t="s">
        <v>2823</v>
      </c>
      <c r="G579" t="s">
        <v>2787</v>
      </c>
    </row>
    <row r="580" spans="1:7" x14ac:dyDescent="0.3">
      <c r="A580" s="1" t="s">
        <v>1270</v>
      </c>
      <c r="B580" t="str">
        <f>TEXT(tblUdgiftstyper[[#This Row],[UDGIFTSTYPE_NR]], "0000") &amp; " " &amp; tblUdgiftstyper[[#This Row],[UDGIFTSTYPE_BESK]]</f>
        <v>7720 Aktiebeholdning</v>
      </c>
      <c r="C580" t="s">
        <v>1271</v>
      </c>
      <c r="E580" s="1" t="s">
        <v>2824</v>
      </c>
      <c r="F580" t="s">
        <v>2825</v>
      </c>
      <c r="G580" t="s">
        <v>2787</v>
      </c>
    </row>
    <row r="581" spans="1:7" x14ac:dyDescent="0.3">
      <c r="A581" s="1" t="s">
        <v>1272</v>
      </c>
      <c r="B581" t="str">
        <f>TEXT(tblUdgiftstyper[[#This Row],[UDGIFTSTYPE_NR]], "0000") &amp; " " &amp; tblUdgiftstyper[[#This Row],[UDGIFTSTYPE_BESK]]</f>
        <v>7801 Nordea Ønskekoncerter</v>
      </c>
      <c r="C581" t="s">
        <v>1273</v>
      </c>
      <c r="E581" s="1" t="s">
        <v>2826</v>
      </c>
      <c r="F581" t="s">
        <v>2827</v>
      </c>
      <c r="G581" t="s">
        <v>2787</v>
      </c>
    </row>
    <row r="582" spans="1:7" x14ac:dyDescent="0.3">
      <c r="A582" s="1" t="s">
        <v>1274</v>
      </c>
      <c r="B582" t="str">
        <f>TEXT(tblUdgiftstyper[[#This Row],[UDGIFTSTYPE_NR]], "0000") &amp; " " &amp; tblUdgiftstyper[[#This Row],[UDGIFTSTYPE_BESK]]</f>
        <v>7802 Nordea Gruppeliv</v>
      </c>
      <c r="C582" t="s">
        <v>1275</v>
      </c>
      <c r="E582" s="1" t="s">
        <v>2828</v>
      </c>
      <c r="F582" t="s">
        <v>2829</v>
      </c>
      <c r="G582" t="s">
        <v>2787</v>
      </c>
    </row>
    <row r="583" spans="1:7" x14ac:dyDescent="0.3">
      <c r="A583" s="1" t="s">
        <v>1276</v>
      </c>
      <c r="B583" t="str">
        <f>TEXT(tblUdgiftstyper[[#This Row],[UDGIFTSTYPE_NR]], "0000") &amp; " " &amp; tblUdgiftstyper[[#This Row],[UDGIFTSTYPE_BESK]]</f>
        <v>7803 Nordea Ophavsret</v>
      </c>
      <c r="C583" t="s">
        <v>1277</v>
      </c>
      <c r="E583" s="1" t="s">
        <v>2830</v>
      </c>
      <c r="F583" t="s">
        <v>2819</v>
      </c>
      <c r="G583" t="s">
        <v>2787</v>
      </c>
    </row>
    <row r="584" spans="1:7" x14ac:dyDescent="0.3">
      <c r="A584" s="1" t="s">
        <v>1278</v>
      </c>
      <c r="B584" t="str">
        <f>TEXT(tblUdgiftstyper[[#This Row],[UDGIFTSTYPE_NR]], "0000") &amp; " " &amp; tblUdgiftstyper[[#This Row],[UDGIFTSTYPE_BESK]]</f>
        <v>7804 DDB Giro 413</v>
      </c>
      <c r="C584" t="s">
        <v>1279</v>
      </c>
      <c r="E584" s="1" t="s">
        <v>2831</v>
      </c>
      <c r="F584" t="s">
        <v>2821</v>
      </c>
      <c r="G584" t="s">
        <v>2787</v>
      </c>
    </row>
    <row r="585" spans="1:7" x14ac:dyDescent="0.3">
      <c r="A585" s="1" t="s">
        <v>1280</v>
      </c>
      <c r="B585" t="str">
        <f>TEXT(tblUdgiftstyper[[#This Row],[UDGIFTSTYPE_NR]], "0000") &amp; " " &amp; tblUdgiftstyper[[#This Row],[UDGIFTSTYPE_BESK]]</f>
        <v>7810 Hovedkasse</v>
      </c>
      <c r="C585" t="s">
        <v>1281</v>
      </c>
      <c r="E585" s="1" t="s">
        <v>2832</v>
      </c>
      <c r="F585" t="s">
        <v>2833</v>
      </c>
      <c r="G585" t="s">
        <v>2787</v>
      </c>
    </row>
    <row r="586" spans="1:7" x14ac:dyDescent="0.3">
      <c r="A586" s="1" t="s">
        <v>1282</v>
      </c>
      <c r="B586" t="str">
        <f>TEXT(tblUdgiftstyper[[#This Row],[UDGIFTSTYPE_NR]], "0000") &amp; " " &amp; tblUdgiftstyper[[#This Row],[UDGIFTSTYPE_BESK]]</f>
        <v>7811 Udlægskasser</v>
      </c>
      <c r="C586" t="s">
        <v>1283</v>
      </c>
      <c r="E586" s="1" t="s">
        <v>2834</v>
      </c>
      <c r="F586" t="s">
        <v>2835</v>
      </c>
      <c r="G586" t="s">
        <v>2787</v>
      </c>
    </row>
    <row r="587" spans="1:7" x14ac:dyDescent="0.3">
      <c r="A587" s="1" t="s">
        <v>1284</v>
      </c>
      <c r="B587" t="str">
        <f>TEXT(tblUdgiftstyper[[#This Row],[UDGIFTSTYPE_NR]], "0000") &amp; " " &amp; tblUdgiftstyper[[#This Row],[UDGIFTSTYPE_BESK]]</f>
        <v>7812 Forskudskasse Ålborg</v>
      </c>
      <c r="C587" t="s">
        <v>1285</v>
      </c>
      <c r="E587" s="1" t="s">
        <v>2836</v>
      </c>
      <c r="F587" t="s">
        <v>2837</v>
      </c>
      <c r="G587" t="s">
        <v>2787</v>
      </c>
    </row>
    <row r="588" spans="1:7" x14ac:dyDescent="0.3">
      <c r="A588" s="1" t="s">
        <v>1286</v>
      </c>
      <c r="B588" t="str">
        <f>TEXT(tblUdgiftstyper[[#This Row],[UDGIFTSTYPE_NR]], "0000") &amp; " " &amp; tblUdgiftstyper[[#This Row],[UDGIFTSTYPE_BESK]]</f>
        <v>7813 Forskudskasse Kantine År</v>
      </c>
      <c r="C588" t="s">
        <v>1287</v>
      </c>
      <c r="E588" s="1" t="s">
        <v>2838</v>
      </c>
      <c r="F588" t="s">
        <v>2839</v>
      </c>
      <c r="G588" t="s">
        <v>2787</v>
      </c>
    </row>
    <row r="589" spans="1:7" x14ac:dyDescent="0.3">
      <c r="A589" s="1" t="s">
        <v>1288</v>
      </c>
      <c r="B589" t="str">
        <f>TEXT(tblUdgiftstyper[[#This Row],[UDGIFTSTYPE_NR]], "0000") &amp; " " &amp; tblUdgiftstyper[[#This Row],[UDGIFTSTYPE_BESK]]</f>
        <v>7814 Forskudskasse Holstebro</v>
      </c>
      <c r="C589" t="s">
        <v>1289</v>
      </c>
      <c r="E589" s="1" t="s">
        <v>2840</v>
      </c>
      <c r="F589" t="s">
        <v>2841</v>
      </c>
      <c r="G589" t="s">
        <v>2787</v>
      </c>
    </row>
    <row r="590" spans="1:7" x14ac:dyDescent="0.3">
      <c r="A590" s="1" t="s">
        <v>1290</v>
      </c>
      <c r="B590" t="str">
        <f>TEXT(tblUdgiftstyper[[#This Row],[UDGIFTSTYPE_NR]], "0000") &amp; " " &amp; tblUdgiftstyper[[#This Row],[UDGIFTSTYPE_BESK]]</f>
        <v>7815 Forskudskasse Næstved</v>
      </c>
      <c r="C590" t="s">
        <v>1291</v>
      </c>
      <c r="E590" s="1" t="s">
        <v>2842</v>
      </c>
      <c r="F590" t="s">
        <v>2843</v>
      </c>
      <c r="G590" t="s">
        <v>2787</v>
      </c>
    </row>
    <row r="591" spans="1:7" x14ac:dyDescent="0.3">
      <c r="A591" s="1" t="s">
        <v>1292</v>
      </c>
      <c r="B591" t="str">
        <f>TEXT(tblUdgiftstyper[[#This Row],[UDGIFTSTYPE_NR]], "0000") &amp; " " &amp; tblUdgiftstyper[[#This Row],[UDGIFTSTYPE_BESK]]</f>
        <v>7816 Forskudskasse Odense</v>
      </c>
      <c r="C591" t="s">
        <v>1293</v>
      </c>
      <c r="E591" s="1" t="s">
        <v>2844</v>
      </c>
      <c r="F591" t="s">
        <v>2845</v>
      </c>
      <c r="G591" t="s">
        <v>2787</v>
      </c>
    </row>
    <row r="592" spans="1:7" x14ac:dyDescent="0.3">
      <c r="A592" s="1" t="s">
        <v>1294</v>
      </c>
      <c r="B592" t="str">
        <f>TEXT(tblUdgiftstyper[[#This Row],[UDGIFTSTYPE_NR]], "0000") &amp; " " &amp; tblUdgiftstyper[[#This Row],[UDGIFTSTYPE_BESK]]</f>
        <v>7817 Forskudkasse Rønne</v>
      </c>
      <c r="C592" t="s">
        <v>1295</v>
      </c>
      <c r="E592" s="1" t="s">
        <v>2846</v>
      </c>
      <c r="F592" t="s">
        <v>2847</v>
      </c>
      <c r="G592" t="s">
        <v>2787</v>
      </c>
    </row>
    <row r="593" spans="1:7" x14ac:dyDescent="0.3">
      <c r="A593" s="1" t="s">
        <v>1296</v>
      </c>
      <c r="B593" t="str">
        <f>TEXT(tblUdgiftstyper[[#This Row],[UDGIFTSTYPE_NR]], "0000") &amp; " " &amp; tblUdgiftstyper[[#This Row],[UDGIFTSTYPE_BESK]]</f>
        <v>7818 Forskudkasse Åbenrå</v>
      </c>
      <c r="C593" t="s">
        <v>1297</v>
      </c>
      <c r="E593" s="1" t="s">
        <v>2848</v>
      </c>
      <c r="F593" t="s">
        <v>2849</v>
      </c>
      <c r="G593" t="s">
        <v>2787</v>
      </c>
    </row>
    <row r="594" spans="1:7" x14ac:dyDescent="0.3">
      <c r="A594" s="1" t="s">
        <v>1298</v>
      </c>
      <c r="B594" t="str">
        <f>TEXT(tblUdgiftstyper[[#This Row],[UDGIFTSTYPE_NR]], "0000") &amp; " " &amp; tblUdgiftstyper[[#This Row],[UDGIFTSTYPE_BESK]]</f>
        <v>7819 Forskudkasse Vejle</v>
      </c>
      <c r="C594" t="s">
        <v>1299</v>
      </c>
      <c r="E594" s="1" t="s">
        <v>2850</v>
      </c>
      <c r="F594" t="s">
        <v>2851</v>
      </c>
      <c r="G594" t="s">
        <v>2787</v>
      </c>
    </row>
    <row r="595" spans="1:7" x14ac:dyDescent="0.3">
      <c r="A595" s="1" t="s">
        <v>1300</v>
      </c>
      <c r="B595" t="str">
        <f>TEXT(tblUdgiftstyper[[#This Row],[UDGIFTSTYPE_NR]], "0000") &amp; " " &amp; tblUdgiftstyper[[#This Row],[UDGIFTSTYPE_BESK]]</f>
        <v>7830 Korrespondentkasse Wash.</v>
      </c>
      <c r="C595" t="s">
        <v>1301</v>
      </c>
      <c r="E595" s="1" t="s">
        <v>2852</v>
      </c>
      <c r="F595" t="s">
        <v>2853</v>
      </c>
      <c r="G595" t="s">
        <v>2787</v>
      </c>
    </row>
    <row r="596" spans="1:7" x14ac:dyDescent="0.3">
      <c r="A596" s="1" t="s">
        <v>1302</v>
      </c>
      <c r="B596" t="str">
        <f>TEXT(tblUdgiftstyper[[#This Row],[UDGIFTSTYPE_NR]], "0000") &amp; " " &amp; tblUdgiftstyper[[#This Row],[UDGIFTSTYPE_BESK]]</f>
        <v>7831 Korrespondentkasse Moskva</v>
      </c>
      <c r="C596" t="s">
        <v>1303</v>
      </c>
      <c r="E596" s="1" t="s">
        <v>2854</v>
      </c>
      <c r="F596" t="s">
        <v>2855</v>
      </c>
      <c r="G596" t="s">
        <v>2787</v>
      </c>
    </row>
    <row r="597" spans="1:7" x14ac:dyDescent="0.3">
      <c r="A597" s="1" t="s">
        <v>1304</v>
      </c>
      <c r="B597" t="str">
        <f>TEXT(tblUdgiftstyper[[#This Row],[UDGIFTSTYPE_NR]], "0000") &amp; " " &amp; tblUdgiftstyper[[#This Row],[UDGIFTSTYPE_BESK]]</f>
        <v>7840 Aftalekonti HSH Nordbank</v>
      </c>
      <c r="C597" t="s">
        <v>1305</v>
      </c>
      <c r="E597" s="1" t="s">
        <v>2856</v>
      </c>
      <c r="F597" t="s">
        <v>2857</v>
      </c>
      <c r="G597" t="s">
        <v>2787</v>
      </c>
    </row>
    <row r="598" spans="1:7" x14ac:dyDescent="0.3">
      <c r="A598" s="1" t="s">
        <v>1306</v>
      </c>
      <c r="B598" t="str">
        <f>TEXT(tblUdgiftstyper[[#This Row],[UDGIFTSTYPE_NR]], "0000") &amp; " " &amp; tblUdgiftstyper[[#This Row],[UDGIFTSTYPE_BESK]]</f>
        <v>7850 DB 4365 212007</v>
      </c>
      <c r="C598" t="s">
        <v>1307</v>
      </c>
      <c r="E598" s="1" t="s">
        <v>2858</v>
      </c>
      <c r="F598" t="s">
        <v>2859</v>
      </c>
      <c r="G598" t="s">
        <v>2787</v>
      </c>
    </row>
    <row r="599" spans="1:7" x14ac:dyDescent="0.3">
      <c r="A599" s="1" t="s">
        <v>1308</v>
      </c>
      <c r="B599" t="str">
        <f>TEXT(tblUdgiftstyper[[#This Row],[UDGIFTSTYPE_NR]], "0000") &amp; " " &amp; tblUdgiftstyper[[#This Row],[UDGIFTSTYPE_BESK]]</f>
        <v>7851 DB Hovedkonto 207-4117</v>
      </c>
      <c r="C599" t="s">
        <v>1309</v>
      </c>
      <c r="E599" s="1" t="s">
        <v>2860</v>
      </c>
      <c r="F599" t="s">
        <v>2861</v>
      </c>
      <c r="G599" t="s">
        <v>2787</v>
      </c>
    </row>
    <row r="600" spans="1:7" x14ac:dyDescent="0.3">
      <c r="A600" s="1" t="s">
        <v>1310</v>
      </c>
      <c r="B600" t="str">
        <f>TEXT(tblUdgiftstyper[[#This Row],[UDGIFTSTYPE_NR]], "0000") &amp; " " &amp; tblUdgiftstyper[[#This Row],[UDGIFTSTYPE_BESK]]</f>
        <v>7852 Nordea aftalekonti</v>
      </c>
      <c r="C600" t="s">
        <v>1311</v>
      </c>
      <c r="E600" s="1" t="s">
        <v>2862</v>
      </c>
      <c r="F600" t="s">
        <v>2863</v>
      </c>
      <c r="G600" t="s">
        <v>2787</v>
      </c>
    </row>
    <row r="601" spans="1:7" x14ac:dyDescent="0.3">
      <c r="A601" s="1" t="s">
        <v>1312</v>
      </c>
      <c r="B601" t="str">
        <f>TEXT(tblUdgiftstyper[[#This Row],[UDGIFTSTYPE_NR]], "0000") &amp; " " &amp; tblUdgiftstyper[[#This Row],[UDGIFTSTYPE_BESK]]</f>
        <v>7853 Nordea Erhvervslicens</v>
      </c>
      <c r="C601" t="s">
        <v>1313</v>
      </c>
      <c r="E601" s="1" t="s">
        <v>2864</v>
      </c>
      <c r="F601" t="s">
        <v>2865</v>
      </c>
      <c r="G601" t="s">
        <v>2787</v>
      </c>
    </row>
    <row r="602" spans="1:7" x14ac:dyDescent="0.3">
      <c r="A602" s="1" t="s">
        <v>1314</v>
      </c>
      <c r="B602" t="str">
        <f>TEXT(tblUdgiftstyper[[#This Row],[UDGIFTSTYPE_NR]], "0000") &amp; " " &amp; tblUdgiftstyper[[#This Row],[UDGIFTSTYPE_BESK]]</f>
        <v>7854 Nordea Husstandslicens</v>
      </c>
      <c r="C602" t="s">
        <v>1315</v>
      </c>
      <c r="E602" s="1" t="s">
        <v>2866</v>
      </c>
      <c r="F602" t="s">
        <v>2867</v>
      </c>
      <c r="G602" t="s">
        <v>2787</v>
      </c>
    </row>
    <row r="603" spans="1:7" x14ac:dyDescent="0.3">
      <c r="A603" s="1" t="s">
        <v>1316</v>
      </c>
      <c r="B603" t="str">
        <f>TEXT(tblUdgiftstyper[[#This Row],[UDGIFTSTYPE_NR]], "0000") &amp; " " &amp; tblUdgiftstyper[[#This Row],[UDGIFTSTYPE_BESK]]</f>
        <v>7856 Nordea Kabelfornden</v>
      </c>
      <c r="C603" t="s">
        <v>1317</v>
      </c>
      <c r="E603" s="1" t="s">
        <v>2868</v>
      </c>
      <c r="F603" t="s">
        <v>2869</v>
      </c>
      <c r="G603" t="s">
        <v>2787</v>
      </c>
    </row>
    <row r="604" spans="1:7" x14ac:dyDescent="0.3">
      <c r="A604" s="1" t="s">
        <v>1318</v>
      </c>
      <c r="B604" t="str">
        <f>TEXT(tblUdgiftstyper[[#This Row],[UDGIFTSTYPE_NR]], "0000") &amp; " " &amp; tblUdgiftstyper[[#This Row],[UDGIFTSTYPE_BESK]]</f>
        <v>7857 Nordea Valuta GBP</v>
      </c>
      <c r="C604" t="s">
        <v>1319</v>
      </c>
      <c r="E604" s="1" t="s">
        <v>2870</v>
      </c>
      <c r="F604" t="s">
        <v>2871</v>
      </c>
      <c r="G604" t="s">
        <v>2787</v>
      </c>
    </row>
    <row r="605" spans="1:7" x14ac:dyDescent="0.3">
      <c r="A605" s="1" t="s">
        <v>1320</v>
      </c>
      <c r="B605" t="str">
        <f>TEXT(tblUdgiftstyper[[#This Row],[UDGIFTSTYPE_NR]], "0000") &amp; " " &amp; tblUdgiftstyper[[#This Row],[UDGIFTSTYPE_BESK]]</f>
        <v>7858 Nordea Valuta EUR</v>
      </c>
      <c r="C605" t="s">
        <v>1321</v>
      </c>
      <c r="E605" s="1" t="s">
        <v>2872</v>
      </c>
      <c r="F605" t="s">
        <v>2873</v>
      </c>
      <c r="G605" t="s">
        <v>2787</v>
      </c>
    </row>
    <row r="606" spans="1:7" x14ac:dyDescent="0.3">
      <c r="A606" s="1" t="s">
        <v>1322</v>
      </c>
      <c r="B606" t="str">
        <f>TEXT(tblUdgiftstyper[[#This Row],[UDGIFTSTYPE_NR]], "0000") &amp; " " &amp; tblUdgiftstyper[[#This Row],[UDGIFTSTYPE_BESK]]</f>
        <v>7859 Nordea Valuta USA</v>
      </c>
      <c r="C606" t="s">
        <v>1323</v>
      </c>
      <c r="E606" s="1" t="s">
        <v>2874</v>
      </c>
      <c r="F606" t="s">
        <v>2875</v>
      </c>
      <c r="G606" t="s">
        <v>2787</v>
      </c>
    </row>
    <row r="607" spans="1:7" x14ac:dyDescent="0.3">
      <c r="A607" s="1" t="s">
        <v>1324</v>
      </c>
      <c r="B607" t="str">
        <f>TEXT(tblUdgiftstyper[[#This Row],[UDGIFTSTYPE_NR]], "0000") &amp; " " &amp; tblUdgiftstyper[[#This Row],[UDGIFTSTYPE_BESK]]</f>
        <v>7860 Nordea Receptionen Århus</v>
      </c>
      <c r="C607" t="s">
        <v>1325</v>
      </c>
      <c r="E607" s="1" t="s">
        <v>2876</v>
      </c>
      <c r="F607" t="s">
        <v>2877</v>
      </c>
      <c r="G607" t="s">
        <v>2787</v>
      </c>
    </row>
    <row r="608" spans="1:7" x14ac:dyDescent="0.3">
      <c r="A608" s="1" t="s">
        <v>1326</v>
      </c>
      <c r="B608" t="str">
        <f>TEXT(tblUdgiftstyper[[#This Row],[UDGIFTSTYPE_NR]], "0000") &amp; " " &amp; tblUdgiftstyper[[#This Row],[UDGIFTSTYPE_BESK]]</f>
        <v>7861 Nordea Internet</v>
      </c>
      <c r="C608" t="s">
        <v>1327</v>
      </c>
      <c r="E608" s="1" t="s">
        <v>2878</v>
      </c>
      <c r="F608" t="s">
        <v>2879</v>
      </c>
      <c r="G608" t="s">
        <v>2787</v>
      </c>
    </row>
    <row r="609" spans="1:7" x14ac:dyDescent="0.3">
      <c r="A609" s="1" t="s">
        <v>1328</v>
      </c>
      <c r="B609" t="str">
        <f>TEXT(tblUdgiftstyper[[#This Row],[UDGIFTSTYPE_NR]], "0000") &amp; " " &amp; tblUdgiftstyper[[#This Row],[UDGIFTSTYPE_BESK]]</f>
        <v>7862 Nordea EDI-Udland</v>
      </c>
      <c r="C609" t="s">
        <v>1329</v>
      </c>
      <c r="E609" s="1" t="s">
        <v>2880</v>
      </c>
      <c r="F609" t="s">
        <v>2881</v>
      </c>
      <c r="G609" t="s">
        <v>2787</v>
      </c>
    </row>
    <row r="610" spans="1:7" x14ac:dyDescent="0.3">
      <c r="A610" s="1" t="s">
        <v>1330</v>
      </c>
      <c r="B610" t="str">
        <f>TEXT(tblUdgiftstyper[[#This Row],[UDGIFTSTYPE_NR]], "0000") &amp; " " &amp; tblUdgiftstyper[[#This Row],[UDGIFTSTYPE_BESK]]</f>
        <v>7863 Nordea EDI-Indland</v>
      </c>
      <c r="C610" t="s">
        <v>1331</v>
      </c>
      <c r="E610" s="1" t="s">
        <v>2882</v>
      </c>
      <c r="F610" t="s">
        <v>2883</v>
      </c>
      <c r="G610" t="s">
        <v>2787</v>
      </c>
    </row>
    <row r="611" spans="1:7" x14ac:dyDescent="0.3">
      <c r="A611" s="1" t="s">
        <v>1332</v>
      </c>
      <c r="B611" t="str">
        <f>TEXT(tblUdgiftstyper[[#This Row],[UDGIFTSTYPE_NR]], "0000") &amp; " " &amp; tblUdgiftstyper[[#This Row],[UDGIFTSTYPE_BESK]]</f>
        <v>7864 Nordea hovedkonto</v>
      </c>
      <c r="C611" t="s">
        <v>1333</v>
      </c>
      <c r="E611" s="1" t="s">
        <v>2884</v>
      </c>
      <c r="F611" t="s">
        <v>2885</v>
      </c>
      <c r="G611" t="s">
        <v>2787</v>
      </c>
    </row>
    <row r="612" spans="1:7" x14ac:dyDescent="0.3">
      <c r="A612" s="1" t="s">
        <v>1334</v>
      </c>
      <c r="B612" t="str">
        <f>TEXT(tblUdgiftstyper[[#This Row],[UDGIFTSTYPE_NR]], "0000") &amp; " " &amp; tblUdgiftstyper[[#This Row],[UDGIFTSTYPE_BESK]]</f>
        <v>7865 Nordea checkkonto</v>
      </c>
      <c r="C612" t="s">
        <v>1335</v>
      </c>
      <c r="E612" s="1" t="s">
        <v>2886</v>
      </c>
      <c r="F612" t="s">
        <v>2887</v>
      </c>
      <c r="G612" t="s">
        <v>2787</v>
      </c>
    </row>
    <row r="613" spans="1:7" x14ac:dyDescent="0.3">
      <c r="A613" s="1" t="s">
        <v>1336</v>
      </c>
      <c r="B613" t="str">
        <f>TEXT(tblUdgiftstyper[[#This Row],[UDGIFTSTYPE_NR]], "0000") &amp; " " &amp; tblUdgiftstyper[[#This Row],[UDGIFTSTYPE_BESK]]</f>
        <v>7866 Nordea Kantiner</v>
      </c>
      <c r="C613" t="s">
        <v>1337</v>
      </c>
      <c r="E613" s="1" t="s">
        <v>2888</v>
      </c>
      <c r="F613" t="s">
        <v>2889</v>
      </c>
      <c r="G613" t="s">
        <v>2787</v>
      </c>
    </row>
    <row r="614" spans="1:7" x14ac:dyDescent="0.3">
      <c r="A614" s="1" t="s">
        <v>1338</v>
      </c>
      <c r="B614" t="str">
        <f>TEXT(tblUdgiftstyper[[#This Row],[UDGIFTSTYPE_NR]], "0000") &amp; " " &amp; tblUdgiftstyper[[#This Row],[UDGIFTSTYPE_BESK]]</f>
        <v>7867 Nordea Århus-konto</v>
      </c>
      <c r="C614" t="s">
        <v>1339</v>
      </c>
      <c r="E614" s="1" t="s">
        <v>2890</v>
      </c>
      <c r="F614" t="s">
        <v>2891</v>
      </c>
      <c r="G614" t="s">
        <v>2787</v>
      </c>
    </row>
    <row r="615" spans="1:7" x14ac:dyDescent="0.3">
      <c r="A615" s="1" t="s">
        <v>1340</v>
      </c>
      <c r="B615" t="str">
        <f>TEXT(tblUdgiftstyper[[#This Row],[UDGIFTSTYPE_NR]], "0000") &amp; " " &amp; tblUdgiftstyper[[#This Row],[UDGIFTSTYPE_BESK]]</f>
        <v>7868 Nordea Billetsalg</v>
      </c>
      <c r="C615" t="s">
        <v>1341</v>
      </c>
      <c r="E615" s="1" t="s">
        <v>2892</v>
      </c>
      <c r="F615" t="s">
        <v>2893</v>
      </c>
      <c r="G615" t="s">
        <v>2787</v>
      </c>
    </row>
    <row r="616" spans="1:7" x14ac:dyDescent="0.3">
      <c r="A616" s="1" t="s">
        <v>1342</v>
      </c>
      <c r="B616" t="str">
        <f>TEXT(tblUdgiftstyper[[#This Row],[UDGIFTSTYPE_NR]], "0000") &amp; " " &amp; tblUdgiftstyper[[#This Row],[UDGIFTSTYPE_BESK]]</f>
        <v>7870 Nordea DR-Butik</v>
      </c>
      <c r="C616" t="s">
        <v>1343</v>
      </c>
      <c r="E616" s="1" t="s">
        <v>2894</v>
      </c>
      <c r="F616" t="s">
        <v>2895</v>
      </c>
      <c r="G616" t="s">
        <v>2787</v>
      </c>
    </row>
    <row r="617" spans="1:7" x14ac:dyDescent="0.3">
      <c r="A617" s="1" t="s">
        <v>1344</v>
      </c>
      <c r="B617" t="str">
        <f>TEXT(tblUdgiftstyper[[#This Row],[UDGIFTSTYPE_NR]], "0000") &amp; " " &amp; tblUdgiftstyper[[#This Row],[UDGIFTSTYPE_BESK]]</f>
        <v>7871 Nordea DR-Butik</v>
      </c>
      <c r="C617" t="s">
        <v>1343</v>
      </c>
      <c r="E617" s="1" t="s">
        <v>2896</v>
      </c>
      <c r="F617" t="s">
        <v>2897</v>
      </c>
      <c r="G617" t="s">
        <v>2787</v>
      </c>
    </row>
    <row r="618" spans="1:7" x14ac:dyDescent="0.3">
      <c r="A618" s="1" t="s">
        <v>1345</v>
      </c>
      <c r="B618" t="str">
        <f>TEXT(tblUdgiftstyper[[#This Row],[UDGIFTSTYPE_NR]], "0000") &amp; " " &amp; tblUdgiftstyper[[#This Row],[UDGIFTSTYPE_BESK]]</f>
        <v>7872 Nordea Honorarcheck</v>
      </c>
      <c r="C618" t="s">
        <v>1346</v>
      </c>
      <c r="E618" s="1" t="s">
        <v>2898</v>
      </c>
      <c r="F618" t="s">
        <v>2899</v>
      </c>
      <c r="G618" t="s">
        <v>2787</v>
      </c>
    </row>
    <row r="619" spans="1:7" x14ac:dyDescent="0.3">
      <c r="A619" s="1" t="s">
        <v>1347</v>
      </c>
      <c r="B619" t="str">
        <f>TEXT(tblUdgiftstyper[[#This Row],[UDGIFTSTYPE_NR]], "0000") &amp; " " &amp; tblUdgiftstyper[[#This Row],[UDGIFTSTYPE_BESK]]</f>
        <v>7873 Nordea Valuta NOK</v>
      </c>
      <c r="C619" t="s">
        <v>1348</v>
      </c>
      <c r="E619" s="1" t="s">
        <v>2900</v>
      </c>
      <c r="F619" t="s">
        <v>2901</v>
      </c>
      <c r="G619" t="s">
        <v>2787</v>
      </c>
    </row>
    <row r="620" spans="1:7" x14ac:dyDescent="0.3">
      <c r="A620" s="1" t="s">
        <v>1349</v>
      </c>
      <c r="B620" t="str">
        <f>TEXT(tblUdgiftstyper[[#This Row],[UDGIFTSTYPE_NR]], "0000") &amp; " " &amp; tblUdgiftstyper[[#This Row],[UDGIFTSTYPE_BESK]]</f>
        <v>7874 Noedea Klub Ruo</v>
      </c>
      <c r="C620" t="s">
        <v>1350</v>
      </c>
      <c r="E620" s="1" t="s">
        <v>2902</v>
      </c>
      <c r="F620" t="s">
        <v>2903</v>
      </c>
      <c r="G620" t="s">
        <v>2787</v>
      </c>
    </row>
    <row r="621" spans="1:7" x14ac:dyDescent="0.3">
      <c r="A621" s="1" t="s">
        <v>1351</v>
      </c>
      <c r="B621" t="str">
        <f>TEXT(tblUdgiftstyper[[#This Row],[UDGIFTSTYPE_NR]], "0000") &amp; " " &amp; tblUdgiftstyper[[#This Row],[UDGIFTSTYPE_BESK]]</f>
        <v>7875 Nordea Dankort</v>
      </c>
      <c r="C621" t="s">
        <v>1352</v>
      </c>
      <c r="E621" s="1" t="s">
        <v>2904</v>
      </c>
      <c r="F621" t="s">
        <v>2905</v>
      </c>
      <c r="G621" t="s">
        <v>2787</v>
      </c>
    </row>
    <row r="622" spans="1:7" x14ac:dyDescent="0.3">
      <c r="A622" s="1" t="s">
        <v>1353</v>
      </c>
      <c r="B622" t="str">
        <f>TEXT(tblUdgiftstyper[[#This Row],[UDGIFTSTYPE_NR]], "0000") &amp; " " &amp; tblUdgiftstyper[[#This Row],[UDGIFTSTYPE_BESK]]</f>
        <v>7876 Nordea Dankort</v>
      </c>
      <c r="C622" t="s">
        <v>1352</v>
      </c>
      <c r="E622" s="1" t="s">
        <v>2906</v>
      </c>
      <c r="F622" t="s">
        <v>2907</v>
      </c>
      <c r="G622" t="s">
        <v>2787</v>
      </c>
    </row>
    <row r="623" spans="1:7" x14ac:dyDescent="0.3">
      <c r="A623" s="1" t="s">
        <v>1354</v>
      </c>
      <c r="B623" t="str">
        <f>TEXT(tblUdgiftstyper[[#This Row],[UDGIFTSTYPE_NR]], "0000") &amp; " " &amp; tblUdgiftstyper[[#This Row],[UDGIFTSTYPE_BESK]]</f>
        <v>7878 Nordea 2100 7556 526 855</v>
      </c>
      <c r="C623" t="s">
        <v>1355</v>
      </c>
      <c r="E623" s="1" t="s">
        <v>2908</v>
      </c>
      <c r="F623" t="s">
        <v>2909</v>
      </c>
      <c r="G623" t="s">
        <v>2787</v>
      </c>
    </row>
    <row r="624" spans="1:7" x14ac:dyDescent="0.3">
      <c r="A624" s="1" t="s">
        <v>1356</v>
      </c>
      <c r="B624" t="str">
        <f>TEXT(tblUdgiftstyper[[#This Row],[UDGIFTSTYPE_NR]], "0000") &amp; " " &amp; tblUdgiftstyper[[#This Row],[UDGIFTSTYPE_BESK]]</f>
        <v>7880 Nordea sponsorer koncert</v>
      </c>
      <c r="C624" t="s">
        <v>1357</v>
      </c>
      <c r="E624" s="1" t="s">
        <v>2910</v>
      </c>
      <c r="F624" t="s">
        <v>2911</v>
      </c>
      <c r="G624" t="s">
        <v>2787</v>
      </c>
    </row>
    <row r="625" spans="1:7" x14ac:dyDescent="0.3">
      <c r="A625" s="1" t="s">
        <v>1358</v>
      </c>
      <c r="B625" t="str">
        <f>TEXT(tblUdgiftstyper[[#This Row],[UDGIFTSTYPE_NR]], "0000") &amp; " " &amp; tblUdgiftstyper[[#This Row],[UDGIFTSTYPE_BESK]]</f>
        <v>7881 Nordea Licensindbet.</v>
      </c>
      <c r="C625" t="s">
        <v>1359</v>
      </c>
      <c r="E625" s="1" t="s">
        <v>2912</v>
      </c>
      <c r="F625" t="s">
        <v>2913</v>
      </c>
      <c r="G625" t="s">
        <v>2787</v>
      </c>
    </row>
    <row r="626" spans="1:7" x14ac:dyDescent="0.3">
      <c r="A626" s="1" t="s">
        <v>1360</v>
      </c>
      <c r="B626" t="str">
        <f>TEXT(tblUdgiftstyper[[#This Row],[UDGIFTSTYPE_NR]], "0000") &amp; " " &amp; tblUdgiftstyper[[#This Row],[UDGIFTSTYPE_BESK]]</f>
        <v>7882 Nordea DTI</v>
      </c>
      <c r="C626" t="s">
        <v>1361</v>
      </c>
      <c r="E626" s="1" t="s">
        <v>2914</v>
      </c>
      <c r="F626" t="s">
        <v>2883</v>
      </c>
      <c r="G626" t="s">
        <v>2787</v>
      </c>
    </row>
    <row r="627" spans="1:7" x14ac:dyDescent="0.3">
      <c r="A627" s="1" t="s">
        <v>1362</v>
      </c>
      <c r="B627" t="str">
        <f>TEXT(tblUdgiftstyper[[#This Row],[UDGIFTSTYPE_NR]], "0000") &amp; " " &amp; tblUdgiftstyper[[#This Row],[UDGIFTSTYPE_BESK]]</f>
        <v>7884 Nordea FIAT</v>
      </c>
      <c r="C627" t="s">
        <v>1363</v>
      </c>
      <c r="E627" s="1" t="s">
        <v>2915</v>
      </c>
      <c r="F627" t="s">
        <v>2887</v>
      </c>
      <c r="G627" t="s">
        <v>2787</v>
      </c>
    </row>
    <row r="628" spans="1:7" x14ac:dyDescent="0.3">
      <c r="A628" s="1" t="s">
        <v>1364</v>
      </c>
      <c r="B628" t="str">
        <f>TEXT(tblUdgiftstyper[[#This Row],[UDGIFTSTYPE_NR]], "0000") &amp; " " &amp; tblUdgiftstyper[[#This Row],[UDGIFTSTYPE_BESK]]</f>
        <v>7885 Nordea NORDVISION R&amp;U</v>
      </c>
      <c r="C628" t="s">
        <v>1365</v>
      </c>
      <c r="E628" s="1" t="s">
        <v>2916</v>
      </c>
      <c r="F628" t="s">
        <v>2917</v>
      </c>
      <c r="G628" t="s">
        <v>2787</v>
      </c>
    </row>
    <row r="629" spans="1:7" x14ac:dyDescent="0.3">
      <c r="A629" s="1" t="s">
        <v>1366</v>
      </c>
      <c r="B629" t="str">
        <f>TEXT(tblUdgiftstyper[[#This Row],[UDGIFTSTYPE_NR]], "0000") &amp; " " &amp; tblUdgiftstyper[[#This Row],[UDGIFTSTYPE_BESK]]</f>
        <v>7886 Nordea RADIODAYS</v>
      </c>
      <c r="C629" t="s">
        <v>1367</v>
      </c>
      <c r="E629" s="1" t="s">
        <v>2918</v>
      </c>
      <c r="F629" t="s">
        <v>2919</v>
      </c>
      <c r="G629" t="s">
        <v>2787</v>
      </c>
    </row>
    <row r="630" spans="1:7" x14ac:dyDescent="0.3">
      <c r="A630" s="1" t="s">
        <v>1368</v>
      </c>
      <c r="B630" t="str">
        <f>TEXT(tblUdgiftstyper[[#This Row],[UDGIFTSTYPE_NR]], "0000") &amp; " " &amp; tblUdgiftstyper[[#This Row],[UDGIFTSTYPE_BESK]]</f>
        <v>7887 Nordea New Media Days</v>
      </c>
      <c r="C630" t="s">
        <v>1369</v>
      </c>
      <c r="E630" s="1" t="s">
        <v>2920</v>
      </c>
      <c r="F630" t="s">
        <v>2921</v>
      </c>
      <c r="G630" t="s">
        <v>2787</v>
      </c>
    </row>
    <row r="631" spans="1:7" x14ac:dyDescent="0.3">
      <c r="A631" s="1" t="s">
        <v>1370</v>
      </c>
      <c r="B631" t="str">
        <f>TEXT(tblUdgiftstyper[[#This Row],[UDGIFTSTYPE_NR]], "0000") &amp; " " &amp; tblUdgiftstyper[[#This Row],[UDGIFTSTYPE_BESK]]</f>
        <v>7888 Depotkonto 6276321690</v>
      </c>
      <c r="C631" t="s">
        <v>1371</v>
      </c>
      <c r="E631" s="1" t="s">
        <v>2922</v>
      </c>
      <c r="F631" t="s">
        <v>2923</v>
      </c>
      <c r="G631" t="s">
        <v>2787</v>
      </c>
    </row>
    <row r="632" spans="1:7" x14ac:dyDescent="0.3">
      <c r="A632" s="1" t="s">
        <v>1372</v>
      </c>
      <c r="B632" t="str">
        <f>TEXT(tblUdgiftstyper[[#This Row],[UDGIFTSTYPE_NR]], "0000") &amp; " " &amp; tblUdgiftstyper[[#This Row],[UDGIFTSTYPE_BESK]]</f>
        <v>7899 Kursreg. likvide konti</v>
      </c>
      <c r="C632" t="s">
        <v>1373</v>
      </c>
      <c r="E632" s="1" t="s">
        <v>2924</v>
      </c>
      <c r="F632" t="s">
        <v>2925</v>
      </c>
      <c r="G632" t="s">
        <v>2787</v>
      </c>
    </row>
    <row r="633" spans="1:7" x14ac:dyDescent="0.3">
      <c r="A633" s="1" t="s">
        <v>1374</v>
      </c>
      <c r="B633" t="str">
        <f>TEXT(tblUdgiftstyper[[#This Row],[UDGIFTSTYPE_NR]], "0000") &amp; " " &amp; tblUdgiftstyper[[#This Row],[UDGIFTSTYPE_BESK]]</f>
        <v>8100 Overført resultat</v>
      </c>
      <c r="C633" t="s">
        <v>1375</v>
      </c>
      <c r="E633" s="1" t="s">
        <v>2926</v>
      </c>
      <c r="F633" t="s">
        <v>2927</v>
      </c>
      <c r="G633" t="s">
        <v>2787</v>
      </c>
    </row>
    <row r="634" spans="1:7" x14ac:dyDescent="0.3">
      <c r="A634" s="1" t="s">
        <v>1376</v>
      </c>
      <c r="B634" t="str">
        <f>TEXT(tblUdgiftstyper[[#This Row],[UDGIFTSTYPE_NR]], "0000") &amp; " " &amp; tblUdgiftstyper[[#This Row],[UDGIFTSTYPE_BESK]]</f>
        <v>8200 Reserve for nettosopskriv</v>
      </c>
      <c r="C634" t="s">
        <v>1377</v>
      </c>
      <c r="E634" s="1" t="s">
        <v>2928</v>
      </c>
      <c r="F634" t="s">
        <v>2929</v>
      </c>
      <c r="G634" t="s">
        <v>2787</v>
      </c>
    </row>
    <row r="635" spans="1:7" x14ac:dyDescent="0.3">
      <c r="A635" s="1" t="s">
        <v>1378</v>
      </c>
      <c r="B635" t="str">
        <f>TEXT(tblUdgiftstyper[[#This Row],[UDGIFTSTYPE_NR]], "0000") &amp; " " &amp; tblUdgiftstyper[[#This Row],[UDGIFTSTYPE_BESK]]</f>
        <v>8300 Øvrige reserver</v>
      </c>
      <c r="C635" t="s">
        <v>1379</v>
      </c>
      <c r="E635" s="1" t="s">
        <v>2930</v>
      </c>
      <c r="F635" t="s">
        <v>2931</v>
      </c>
      <c r="G635" t="s">
        <v>2787</v>
      </c>
    </row>
    <row r="636" spans="1:7" x14ac:dyDescent="0.3">
      <c r="A636" s="1" t="s">
        <v>1380</v>
      </c>
      <c r="B636" t="str">
        <f>TEXT(tblUdgiftstyper[[#This Row],[UDGIFTSTYPE_NR]], "0000") &amp; " " &amp; tblUdgiftstyper[[#This Row],[UDGIFTSTYPE_BESK]]</f>
        <v>8410 IAS pensionshensættelse</v>
      </c>
      <c r="C636" t="s">
        <v>1381</v>
      </c>
      <c r="E636" s="1" t="s">
        <v>2932</v>
      </c>
      <c r="F636" t="s">
        <v>2897</v>
      </c>
      <c r="G636" t="s">
        <v>2787</v>
      </c>
    </row>
    <row r="637" spans="1:7" x14ac:dyDescent="0.3">
      <c r="A637" s="1" t="s">
        <v>1382</v>
      </c>
      <c r="B637" t="str">
        <f>TEXT(tblUdgiftstyper[[#This Row],[UDGIFTSTYPE_NR]], "0000") &amp; " " &amp; tblUdgiftstyper[[#This Row],[UDGIFTSTYPE_BESK]]</f>
        <v>8420 IAS pensionsaktiver</v>
      </c>
      <c r="C637" t="s">
        <v>1383</v>
      </c>
      <c r="E637" s="1" t="s">
        <v>2933</v>
      </c>
      <c r="F637" t="s">
        <v>2923</v>
      </c>
      <c r="G637" t="s">
        <v>2787</v>
      </c>
    </row>
    <row r="638" spans="1:7" x14ac:dyDescent="0.3">
      <c r="A638" s="1" t="s">
        <v>1384</v>
      </c>
      <c r="B638" t="str">
        <f>TEXT(tblUdgiftstyper[[#This Row],[UDGIFTSTYPE_NR]], "0000") &amp; " " &amp; tblUdgiftstyper[[#This Row],[UDGIFTSTYPE_BESK]]</f>
        <v>8430 IAS korridor</v>
      </c>
      <c r="C638" t="s">
        <v>1385</v>
      </c>
      <c r="E638" s="1" t="s">
        <v>2934</v>
      </c>
      <c r="F638" t="s">
        <v>2935</v>
      </c>
      <c r="G638" t="s">
        <v>2787</v>
      </c>
    </row>
    <row r="639" spans="1:7" x14ac:dyDescent="0.3">
      <c r="A639" s="1" t="s">
        <v>1386</v>
      </c>
      <c r="B639" t="str">
        <f>TEXT(tblUdgiftstyper[[#This Row],[UDGIFTSTYPE_NR]], "0000") &amp; " " &amp; tblUdgiftstyper[[#This Row],[UDGIFTSTYPE_BESK]]</f>
        <v>8440 Skyldig AMB pensionkassen</v>
      </c>
      <c r="C639" t="s">
        <v>1387</v>
      </c>
      <c r="E639" s="1" t="s">
        <v>2936</v>
      </c>
      <c r="F639" t="s">
        <v>2937</v>
      </c>
      <c r="G639" t="s">
        <v>2787</v>
      </c>
    </row>
    <row r="640" spans="1:7" x14ac:dyDescent="0.3">
      <c r="A640" s="1" t="s">
        <v>1388</v>
      </c>
      <c r="B640" t="str">
        <f>TEXT(tblUdgiftstyper[[#This Row],[UDGIFTSTYPE_NR]], "0000") &amp; " " &amp; tblUdgiftstyper[[#This Row],[UDGIFTSTYPE_BESK]]</f>
        <v>8500 Pensionsbidrag efterløn</v>
      </c>
      <c r="C640" t="s">
        <v>1389</v>
      </c>
      <c r="E640" s="1" t="s">
        <v>2938</v>
      </c>
      <c r="F640" t="s">
        <v>2939</v>
      </c>
      <c r="G640" t="s">
        <v>2787</v>
      </c>
    </row>
    <row r="641" spans="1:7" x14ac:dyDescent="0.3">
      <c r="A641" s="1" t="s">
        <v>1390</v>
      </c>
      <c r="B641" t="str">
        <f>TEXT(tblUdgiftstyper[[#This Row],[UDGIFTSTYPE_NR]], "0000") &amp; " " &amp; tblUdgiftstyper[[#This Row],[UDGIFTSTYPE_BESK]]</f>
        <v>8600 Understøttelsesforpligt.</v>
      </c>
      <c r="C641" t="s">
        <v>1391</v>
      </c>
      <c r="E641" s="1" t="s">
        <v>2940</v>
      </c>
      <c r="F641" t="s">
        <v>2941</v>
      </c>
      <c r="G641" t="s">
        <v>2787</v>
      </c>
    </row>
    <row r="642" spans="1:7" x14ac:dyDescent="0.3">
      <c r="A642" s="1" t="s">
        <v>1392</v>
      </c>
      <c r="B642" t="str">
        <f>TEXT(tblUdgiftstyper[[#This Row],[UDGIFTSTYPE_NR]], "0000") &amp; " " &amp; tblUdgiftstyper[[#This Row],[UDGIFTSTYPE_BESK]]</f>
        <v>8700 Øvrige hensættelser</v>
      </c>
      <c r="C642" t="s">
        <v>1393</v>
      </c>
      <c r="E642" s="1" t="s">
        <v>2942</v>
      </c>
      <c r="F642" t="s">
        <v>2943</v>
      </c>
      <c r="G642" t="s">
        <v>2787</v>
      </c>
    </row>
    <row r="643" spans="1:7" x14ac:dyDescent="0.3">
      <c r="A643" s="1" t="s">
        <v>1394</v>
      </c>
      <c r="B643" t="str">
        <f>TEXT(tblUdgiftstyper[[#This Row],[UDGIFTSTYPE_NR]], "0000") &amp; " " &amp; tblUdgiftstyper[[#This Row],[UDGIFTSTYPE_BESK]]</f>
        <v>8800 Hens. salg af ejendom</v>
      </c>
      <c r="C643" t="s">
        <v>1395</v>
      </c>
      <c r="E643" s="1" t="s">
        <v>2944</v>
      </c>
      <c r="F643" t="s">
        <v>2945</v>
      </c>
      <c r="G643" t="s">
        <v>2787</v>
      </c>
    </row>
    <row r="644" spans="1:7" x14ac:dyDescent="0.3">
      <c r="A644" s="1" t="s">
        <v>1396</v>
      </c>
      <c r="B644" t="str">
        <f>TEXT(tblUdgiftstyper[[#This Row],[UDGIFTSTYPE_NR]], "0000") &amp; " " &amp; tblUdgiftstyper[[#This Row],[UDGIFTSTYPE_BESK]]</f>
        <v>9112 Gæld NOK 670 mio. 03090</v>
      </c>
      <c r="C644" t="s">
        <v>1397</v>
      </c>
      <c r="E644" s="1" t="s">
        <v>2946</v>
      </c>
      <c r="F644" t="s">
        <v>2947</v>
      </c>
      <c r="G644" t="s">
        <v>2787</v>
      </c>
    </row>
    <row r="645" spans="1:7" x14ac:dyDescent="0.3">
      <c r="A645" s="1" t="s">
        <v>1398</v>
      </c>
      <c r="B645" t="str">
        <f>TEXT(tblUdgiftstyper[[#This Row],[UDGIFTSTYPE_NR]], "0000") &amp; " " &amp; tblUdgiftstyper[[#This Row],[UDGIFTSTYPE_BESK]]</f>
        <v>9115 Gæld DKK 70 mio. 081205</v>
      </c>
      <c r="C645" t="s">
        <v>1399</v>
      </c>
      <c r="E645" s="1" t="s">
        <v>2948</v>
      </c>
      <c r="F645" t="s">
        <v>2949</v>
      </c>
      <c r="G645" t="s">
        <v>2787</v>
      </c>
    </row>
    <row r="646" spans="1:7" x14ac:dyDescent="0.3">
      <c r="A646" s="1" t="s">
        <v>1400</v>
      </c>
      <c r="B646" t="str">
        <f>TEXT(tblUdgiftstyper[[#This Row],[UDGIFTSTYPE_NR]], "0000") &amp; " " &amp; tblUdgiftstyper[[#This Row],[UDGIFTSTYPE_BESK]]</f>
        <v>9116 Gæld NOK 465 mio. 020506</v>
      </c>
      <c r="C646" t="s">
        <v>1401</v>
      </c>
      <c r="E646" s="1" t="s">
        <v>2950</v>
      </c>
      <c r="F646" t="s">
        <v>2951</v>
      </c>
      <c r="G646" t="s">
        <v>2787</v>
      </c>
    </row>
    <row r="647" spans="1:7" x14ac:dyDescent="0.3">
      <c r="A647" s="1" t="s">
        <v>1402</v>
      </c>
      <c r="B647" t="str">
        <f>TEXT(tblUdgiftstyper[[#This Row],[UDGIFTSTYPE_NR]], "0000") &amp; " " &amp; tblUdgiftstyper[[#This Row],[UDGIFTSTYPE_BESK]]</f>
        <v>9117 Gæld DKK 80 mio. 081206</v>
      </c>
      <c r="C647" t="s">
        <v>1403</v>
      </c>
      <c r="E647" s="1" t="s">
        <v>2952</v>
      </c>
      <c r="F647" t="s">
        <v>2953</v>
      </c>
      <c r="G647" t="s">
        <v>2787</v>
      </c>
    </row>
    <row r="648" spans="1:7" x14ac:dyDescent="0.3">
      <c r="A648" s="1" t="s">
        <v>1404</v>
      </c>
      <c r="B648" t="str">
        <f>TEXT(tblUdgiftstyper[[#This Row],[UDGIFTSTYPE_NR]], "0000") &amp; " " &amp; tblUdgiftstyper[[#This Row],[UDGIFTSTYPE_BESK]]</f>
        <v>9118 Lån NB 991,7 mio.</v>
      </c>
      <c r="C648" t="s">
        <v>1405</v>
      </c>
      <c r="E648" s="1" t="s">
        <v>2954</v>
      </c>
      <c r="F648" t="s">
        <v>2955</v>
      </c>
      <c r="G648" t="s">
        <v>2787</v>
      </c>
    </row>
    <row r="649" spans="1:7" x14ac:dyDescent="0.3">
      <c r="A649" s="1" t="s">
        <v>1406</v>
      </c>
      <c r="B649" t="str">
        <f>TEXT(tblUdgiftstyper[[#This Row],[UDGIFTSTYPE_NR]], "0000") &amp; " " &amp; tblUdgiftstyper[[#This Row],[UDGIFTSTYPE_BESK]]</f>
        <v>9119 Lån NB 840,2 mio.</v>
      </c>
      <c r="C649" t="s">
        <v>1407</v>
      </c>
      <c r="E649" s="1" t="s">
        <v>2956</v>
      </c>
      <c r="F649" t="s">
        <v>2957</v>
      </c>
      <c r="G649" t="s">
        <v>2787</v>
      </c>
    </row>
    <row r="650" spans="1:7" x14ac:dyDescent="0.3">
      <c r="A650" s="1" t="s">
        <v>1408</v>
      </c>
      <c r="B650" t="str">
        <f>TEXT(tblUdgiftstyper[[#This Row],[UDGIFTSTYPE_NR]], "0000") &amp; " " &amp; tblUdgiftstyper[[#This Row],[UDGIFTSTYPE_BESK]]</f>
        <v>9120 Gæld DKK 75 mio. 030908</v>
      </c>
      <c r="C650" t="s">
        <v>1409</v>
      </c>
      <c r="E650" s="1" t="s">
        <v>2958</v>
      </c>
      <c r="F650" t="s">
        <v>2959</v>
      </c>
      <c r="G650" t="s">
        <v>2787</v>
      </c>
    </row>
    <row r="651" spans="1:7" x14ac:dyDescent="0.3">
      <c r="A651" s="1" t="s">
        <v>1410</v>
      </c>
      <c r="B651" t="str">
        <f>TEXT(tblUdgiftstyper[[#This Row],[UDGIFTSTYPE_NR]], "0000") &amp; " " &amp; tblUdgiftstyper[[#This Row],[UDGIFTSTYPE_BESK]]</f>
        <v>9121 Gæld DKK 76 mio. 030908</v>
      </c>
      <c r="C651" t="s">
        <v>1411</v>
      </c>
      <c r="E651" s="1" t="s">
        <v>2960</v>
      </c>
      <c r="F651" t="s">
        <v>2961</v>
      </c>
      <c r="G651" t="s">
        <v>2787</v>
      </c>
    </row>
    <row r="652" spans="1:7" x14ac:dyDescent="0.3">
      <c r="A652" s="1" t="s">
        <v>1412</v>
      </c>
      <c r="B652" t="str">
        <f>TEXT(tblUdgiftstyper[[#This Row],[UDGIFTSTYPE_NR]], "0000") &amp; " " &amp; tblUdgiftstyper[[#This Row],[UDGIFTSTYPE_BESK]]</f>
        <v>9122 Gæld DKK 300 mio. 2010</v>
      </c>
      <c r="C652" t="s">
        <v>1413</v>
      </c>
      <c r="E652" s="1" t="s">
        <v>2962</v>
      </c>
      <c r="F652" t="s">
        <v>2963</v>
      </c>
      <c r="G652" t="s">
        <v>2787</v>
      </c>
    </row>
    <row r="653" spans="1:7" x14ac:dyDescent="0.3">
      <c r="A653" s="1" t="s">
        <v>1414</v>
      </c>
      <c r="B653" t="str">
        <f>TEXT(tblUdgiftstyper[[#This Row],[UDGIFTSTYPE_NR]], "0000") &amp; " " &amp; tblUdgiftstyper[[#This Row],[UDGIFTSTYPE_BESK]]</f>
        <v>9123 Gæld i DKK 200 mio. 2013</v>
      </c>
      <c r="C653" t="s">
        <v>1415</v>
      </c>
      <c r="E653" s="1" t="s">
        <v>2964</v>
      </c>
      <c r="F653" t="s">
        <v>2965</v>
      </c>
      <c r="G653" t="s">
        <v>2787</v>
      </c>
    </row>
    <row r="654" spans="1:7" x14ac:dyDescent="0.3">
      <c r="A654" s="1" t="s">
        <v>1416</v>
      </c>
      <c r="B654" t="str">
        <f>TEXT(tblUdgiftstyper[[#This Row],[UDGIFTSTYPE_NR]], "0000") &amp; " " &amp; tblUdgiftstyper[[#This Row],[UDGIFTSTYPE_BESK]]</f>
        <v>9124 Gæld i DKK 200 mio. 2017</v>
      </c>
      <c r="C654" t="s">
        <v>1417</v>
      </c>
      <c r="E654" s="1" t="s">
        <v>2966</v>
      </c>
      <c r="F654" t="s">
        <v>2967</v>
      </c>
      <c r="G654" t="s">
        <v>2787</v>
      </c>
    </row>
    <row r="655" spans="1:7" x14ac:dyDescent="0.3">
      <c r="A655" s="1" t="s">
        <v>1418</v>
      </c>
      <c r="B655" t="str">
        <f>TEXT(tblUdgiftstyper[[#This Row],[UDGIFTSTYPE_NR]], "0000") &amp; " " &amp; tblUdgiftstyper[[#This Row],[UDGIFTSTYPE_BESK]]</f>
        <v>9125 Gæld DKK 679 mio. 150409</v>
      </c>
      <c r="C655" t="s">
        <v>1419</v>
      </c>
      <c r="E655" s="1" t="s">
        <v>2968</v>
      </c>
      <c r="F655" t="s">
        <v>2969</v>
      </c>
      <c r="G655" t="s">
        <v>2787</v>
      </c>
    </row>
    <row r="656" spans="1:7" x14ac:dyDescent="0.3">
      <c r="A656" s="1" t="s">
        <v>1420</v>
      </c>
      <c r="B656" t="str">
        <f>TEXT(tblUdgiftstyper[[#This Row],[UDGIFTSTYPE_NR]], "0000") &amp; " " &amp; tblUdgiftstyper[[#This Row],[UDGIFTSTYPE_BESK]]</f>
        <v>9126 Lån NB 400 mio.</v>
      </c>
      <c r="C656" t="s">
        <v>1421</v>
      </c>
      <c r="E656" s="1" t="s">
        <v>2970</v>
      </c>
      <c r="F656" t="s">
        <v>2971</v>
      </c>
      <c r="G656" t="s">
        <v>2787</v>
      </c>
    </row>
    <row r="657" spans="1:7" x14ac:dyDescent="0.3">
      <c r="A657" s="1" t="s">
        <v>1422</v>
      </c>
      <c r="B657" t="str">
        <f>TEXT(tblUdgiftstyper[[#This Row],[UDGIFTSTYPE_NR]], "0000") &amp; " " &amp; tblUdgiftstyper[[#This Row],[UDGIFTSTYPE_BESK]]</f>
        <v>9133 SWAP vedr. lån 9112 DKK</v>
      </c>
      <c r="C657" t="s">
        <v>1423</v>
      </c>
      <c r="E657" s="1" t="s">
        <v>2972</v>
      </c>
      <c r="F657" t="s">
        <v>2973</v>
      </c>
      <c r="G657" t="s">
        <v>2787</v>
      </c>
    </row>
    <row r="658" spans="1:7" x14ac:dyDescent="0.3">
      <c r="A658" s="1" t="s">
        <v>1424</v>
      </c>
      <c r="B658" t="str">
        <f>TEXT(tblUdgiftstyper[[#This Row],[UDGIFTSTYPE_NR]], "0000") &amp; " " &amp; tblUdgiftstyper[[#This Row],[UDGIFTSTYPE_BESK]]</f>
        <v>9134 SWAP vedr. lån 9115 DKK</v>
      </c>
      <c r="C658" t="s">
        <v>1425</v>
      </c>
      <c r="E658" s="1" t="s">
        <v>2974</v>
      </c>
      <c r="F658" t="s">
        <v>2975</v>
      </c>
      <c r="G658" t="s">
        <v>2787</v>
      </c>
    </row>
    <row r="659" spans="1:7" x14ac:dyDescent="0.3">
      <c r="A659" s="1" t="s">
        <v>1426</v>
      </c>
      <c r="B659" t="str">
        <f>TEXT(tblUdgiftstyper[[#This Row],[UDGIFTSTYPE_NR]], "0000") &amp; " " &amp; tblUdgiftstyper[[#This Row],[UDGIFTSTYPE_BESK]]</f>
        <v>9135 SWAP vedr. lån 9116 NOK</v>
      </c>
      <c r="C659" t="s">
        <v>1427</v>
      </c>
      <c r="E659" s="1" t="s">
        <v>2976</v>
      </c>
      <c r="F659" t="s">
        <v>2977</v>
      </c>
      <c r="G659" t="s">
        <v>2787</v>
      </c>
    </row>
    <row r="660" spans="1:7" x14ac:dyDescent="0.3">
      <c r="A660" s="1" t="s">
        <v>1428</v>
      </c>
      <c r="B660" t="str">
        <f>TEXT(tblUdgiftstyper[[#This Row],[UDGIFTSTYPE_NR]], "0000") &amp; " " &amp; tblUdgiftstyper[[#This Row],[UDGIFTSTYPE_BESK]]</f>
        <v>9136 SWAP vedr. lån 9118 DKK</v>
      </c>
      <c r="C660" t="s">
        <v>1429</v>
      </c>
      <c r="E660" s="1" t="s">
        <v>2978</v>
      </c>
      <c r="F660" t="s">
        <v>2979</v>
      </c>
      <c r="G660" t="s">
        <v>2787</v>
      </c>
    </row>
    <row r="661" spans="1:7" x14ac:dyDescent="0.3">
      <c r="A661" s="1" t="s">
        <v>1430</v>
      </c>
      <c r="B661" t="str">
        <f>TEXT(tblUdgiftstyper[[#This Row],[UDGIFTSTYPE_NR]], "0000") &amp; " " &amp; tblUdgiftstyper[[#This Row],[UDGIFTSTYPE_BESK]]</f>
        <v>9210 Nordania-Leasing, aft. 1</v>
      </c>
      <c r="C661" t="s">
        <v>1431</v>
      </c>
      <c r="E661" s="1" t="s">
        <v>2980</v>
      </c>
      <c r="F661" t="s">
        <v>2981</v>
      </c>
      <c r="G661" t="s">
        <v>2787</v>
      </c>
    </row>
    <row r="662" spans="1:7" x14ac:dyDescent="0.3">
      <c r="A662" s="1" t="s">
        <v>1432</v>
      </c>
      <c r="B662" t="str">
        <f>TEXT(tblUdgiftstyper[[#This Row],[UDGIFTSTYPE_NR]], "0000") &amp; " " &amp; tblUdgiftstyper[[#This Row],[UDGIFTSTYPE_BESK]]</f>
        <v>9211 Nordania-Leasing, aft. 2</v>
      </c>
      <c r="C662" t="s">
        <v>1433</v>
      </c>
      <c r="E662" s="1" t="s">
        <v>2982</v>
      </c>
      <c r="F662" t="s">
        <v>2983</v>
      </c>
      <c r="G662" t="s">
        <v>2787</v>
      </c>
    </row>
    <row r="663" spans="1:7" x14ac:dyDescent="0.3">
      <c r="A663" s="1" t="s">
        <v>1434</v>
      </c>
      <c r="B663" t="str">
        <f>TEXT(tblUdgiftstyper[[#This Row],[UDGIFTSTYPE_NR]], "0000") &amp; " " &amp; tblUdgiftstyper[[#This Row],[UDGIFTSTYPE_BESK]]</f>
        <v>9212 Nordea Finans leasingaft.</v>
      </c>
      <c r="C663" t="s">
        <v>1435</v>
      </c>
      <c r="E663" s="1" t="s">
        <v>2984</v>
      </c>
      <c r="F663" t="s">
        <v>2985</v>
      </c>
      <c r="G663" t="s">
        <v>2787</v>
      </c>
    </row>
    <row r="664" spans="1:7" x14ac:dyDescent="0.3">
      <c r="A664" s="1" t="s">
        <v>1436</v>
      </c>
      <c r="B664" t="str">
        <f>TEXT(tblUdgiftstyper[[#This Row],[UDGIFTSTYPE_NR]], "0000") &amp; " " &amp; tblUdgiftstyper[[#This Row],[UDGIFTSTYPE_BESK]]</f>
        <v>9215 Anden langfristet gæld</v>
      </c>
      <c r="C664" t="s">
        <v>1437</v>
      </c>
      <c r="E664" s="1" t="s">
        <v>2986</v>
      </c>
      <c r="F664" t="s">
        <v>2987</v>
      </c>
      <c r="G664" t="s">
        <v>2787</v>
      </c>
    </row>
    <row r="665" spans="1:7" x14ac:dyDescent="0.3">
      <c r="A665" s="1" t="s">
        <v>1438</v>
      </c>
      <c r="B665" t="str">
        <f>TEXT(tblUdgiftstyper[[#This Row],[UDGIFTSTYPE_NR]], "0000") &amp; " " &amp; tblUdgiftstyper[[#This Row],[UDGIFTSTYPE_BESK]]</f>
        <v>9410 Lever. varer og tjeneste.</v>
      </c>
      <c r="C665" t="s">
        <v>1439</v>
      </c>
      <c r="E665" s="1" t="s">
        <v>2988</v>
      </c>
      <c r="F665" t="s">
        <v>2989</v>
      </c>
      <c r="G665" t="s">
        <v>2787</v>
      </c>
    </row>
    <row r="666" spans="1:7" x14ac:dyDescent="0.3">
      <c r="A666" s="1" t="s">
        <v>1440</v>
      </c>
      <c r="B666" t="str">
        <f>TEXT(tblUdgiftstyper[[#This Row],[UDGIFTSTYPE_NR]], "0000") &amp; " " &amp; tblUdgiftstyper[[#This Row],[UDGIFTSTYPE_BESK]]</f>
        <v>9411 Ankomstreg. m/momstræk</v>
      </c>
      <c r="C666" t="s">
        <v>1441</v>
      </c>
      <c r="E666" s="1" t="s">
        <v>2990</v>
      </c>
      <c r="F666" t="s">
        <v>2991</v>
      </c>
      <c r="G666" t="s">
        <v>2787</v>
      </c>
    </row>
    <row r="667" spans="1:7" x14ac:dyDescent="0.3">
      <c r="A667" s="1" t="s">
        <v>1442</v>
      </c>
      <c r="B667" t="str">
        <f>TEXT(tblUdgiftstyper[[#This Row],[UDGIFTSTYPE_NR]], "0000") &amp; " " &amp; tblUdgiftstyper[[#This Row],[UDGIFTSTYPE_BESK]]</f>
        <v>9412 Ankomstreg. u/momstræk</v>
      </c>
      <c r="C667" t="s">
        <v>1443</v>
      </c>
      <c r="E667" s="1" t="s">
        <v>2992</v>
      </c>
      <c r="F667" t="s">
        <v>2993</v>
      </c>
      <c r="G667" t="s">
        <v>2787</v>
      </c>
    </row>
    <row r="668" spans="1:7" x14ac:dyDescent="0.3">
      <c r="A668" s="1" t="s">
        <v>1444</v>
      </c>
      <c r="B668" t="str">
        <f>TEXT(tblUdgiftstyper[[#This Row],[UDGIFTSTYPE_NR]], "0000") &amp; " " &amp; tblUdgiftstyper[[#This Row],[UDGIFTSTYPE_BESK]]</f>
        <v>9413 Ankomstreg. delvis momst.</v>
      </c>
      <c r="C668" t="s">
        <v>1445</v>
      </c>
      <c r="E668" s="1" t="s">
        <v>2994</v>
      </c>
      <c r="F668" t="s">
        <v>2995</v>
      </c>
      <c r="G668" t="s">
        <v>2787</v>
      </c>
    </row>
    <row r="669" spans="1:7" x14ac:dyDescent="0.3">
      <c r="A669" s="1" t="s">
        <v>1446</v>
      </c>
      <c r="B669" t="str">
        <f>TEXT(tblUdgiftstyper[[#This Row],[UDGIFTSTYPE_NR]], "0000") &amp; " " &amp; tblUdgiftstyper[[#This Row],[UDGIFTSTYPE_BESK]]</f>
        <v>9414 Fakturaer til godkendelse</v>
      </c>
      <c r="C669" t="s">
        <v>1447</v>
      </c>
      <c r="E669" s="1" t="s">
        <v>2996</v>
      </c>
      <c r="F669" t="s">
        <v>2865</v>
      </c>
      <c r="G669" t="s">
        <v>2787</v>
      </c>
    </row>
    <row r="670" spans="1:7" x14ac:dyDescent="0.3">
      <c r="A670" s="1" t="s">
        <v>1448</v>
      </c>
      <c r="B670" t="str">
        <f>TEXT(tblUdgiftstyper[[#This Row],[UDGIFTSTYPE_NR]], "0000") &amp; " " &amp; tblUdgiftstyper[[#This Row],[UDGIFTSTYPE_BESK]]</f>
        <v>9415 Kursreg. lever. varer</v>
      </c>
      <c r="C670" t="s">
        <v>1449</v>
      </c>
      <c r="E670" s="1" t="s">
        <v>2997</v>
      </c>
      <c r="F670" t="s">
        <v>2998</v>
      </c>
      <c r="G670" t="s">
        <v>2787</v>
      </c>
    </row>
    <row r="671" spans="1:7" x14ac:dyDescent="0.3">
      <c r="A671" s="1" t="s">
        <v>1450</v>
      </c>
      <c r="B671" t="str">
        <f>TEXT(tblUdgiftstyper[[#This Row],[UDGIFTSTYPE_NR]], "0000") &amp; " " &amp; tblUdgiftstyper[[#This Row],[UDGIFTSTYPE_BESK]]</f>
        <v>9420 Leverandørgæld DR-M</v>
      </c>
      <c r="C671" t="s">
        <v>1451</v>
      </c>
      <c r="E671" s="1" t="s">
        <v>2999</v>
      </c>
      <c r="F671" t="s">
        <v>3000</v>
      </c>
      <c r="G671" t="s">
        <v>2787</v>
      </c>
    </row>
    <row r="672" spans="1:7" x14ac:dyDescent="0.3">
      <c r="A672" s="1" t="s">
        <v>1452</v>
      </c>
      <c r="B672" t="str">
        <f>TEXT(tblUdgiftstyper[[#This Row],[UDGIFTSTYPE_NR]], "0000") &amp; " " &amp; tblUdgiftstyper[[#This Row],[UDGIFTSTYPE_BESK]]</f>
        <v>9421 MR interne kreditorer</v>
      </c>
      <c r="C672" t="s">
        <v>1453</v>
      </c>
      <c r="E672" s="1" t="s">
        <v>3001</v>
      </c>
      <c r="F672" t="s">
        <v>3002</v>
      </c>
      <c r="G672" t="s">
        <v>2787</v>
      </c>
    </row>
    <row r="673" spans="1:7" x14ac:dyDescent="0.3">
      <c r="A673" s="1" t="s">
        <v>1454</v>
      </c>
      <c r="B673" t="str">
        <f>TEXT(tblUdgiftstyper[[#This Row],[UDGIFTSTYPE_NR]], "0000") &amp; " " &amp; tblUdgiftstyper[[#This Row],[UDGIFTSTYPE_BESK]]</f>
        <v>9422 Skyldige rettigheder DRM</v>
      </c>
      <c r="C673" t="s">
        <v>1455</v>
      </c>
      <c r="E673" s="1" t="s">
        <v>3003</v>
      </c>
      <c r="F673" t="s">
        <v>3004</v>
      </c>
      <c r="G673" t="s">
        <v>2787</v>
      </c>
    </row>
    <row r="674" spans="1:7" x14ac:dyDescent="0.3">
      <c r="A674" s="1" t="s">
        <v>1456</v>
      </c>
      <c r="B674" t="str">
        <f>TEXT(tblUdgiftstyper[[#This Row],[UDGIFTSTYPE_NR]], "0000") &amp; " " &amp; tblUdgiftstyper[[#This Row],[UDGIFTSTYPE_BESK]]</f>
        <v>9425 WO forpligtelsen</v>
      </c>
      <c r="C674" t="s">
        <v>1457</v>
      </c>
      <c r="E674" s="1" t="s">
        <v>3005</v>
      </c>
      <c r="F674" t="s">
        <v>3006</v>
      </c>
      <c r="G674" t="s">
        <v>2787</v>
      </c>
    </row>
    <row r="675" spans="1:7" x14ac:dyDescent="0.3">
      <c r="A675" s="1" t="s">
        <v>1458</v>
      </c>
      <c r="B675" t="str">
        <f>TEXT(tblUdgiftstyper[[#This Row],[UDGIFTSTYPE_NR]], "0000") &amp; " " &amp; tblUdgiftstyper[[#This Row],[UDGIFTSTYPE_BESK]]</f>
        <v>9430 Kursreg. af WO forp</v>
      </c>
      <c r="C675" t="s">
        <v>1459</v>
      </c>
      <c r="E675" s="1" t="s">
        <v>3007</v>
      </c>
      <c r="F675" t="s">
        <v>2857</v>
      </c>
      <c r="G675" t="s">
        <v>2787</v>
      </c>
    </row>
    <row r="676" spans="1:7" x14ac:dyDescent="0.3">
      <c r="A676" s="1" t="s">
        <v>1460</v>
      </c>
      <c r="B676" t="str">
        <f>TEXT(tblUdgiftstyper[[#This Row],[UDGIFTSTYPE_NR]], "0000") &amp; " " &amp; tblUdgiftstyper[[#This Row],[UDGIFTSTYPE_BESK]]</f>
        <v>9435 Forpl. radio-rettigheder</v>
      </c>
      <c r="C676" t="s">
        <v>1461</v>
      </c>
      <c r="E676" s="1" t="s">
        <v>3008</v>
      </c>
      <c r="F676" t="s">
        <v>2859</v>
      </c>
      <c r="G676" t="s">
        <v>2787</v>
      </c>
    </row>
    <row r="677" spans="1:7" x14ac:dyDescent="0.3">
      <c r="A677" s="1" t="s">
        <v>1462</v>
      </c>
      <c r="B677" t="str">
        <f>TEXT(tblUdgiftstyper[[#This Row],[UDGIFTSTYPE_NR]], "0000") &amp; " " &amp; tblUdgiftstyper[[#This Row],[UDGIFTSTYPE_BESK]]</f>
        <v>9440 Gæld Billetnet mv.</v>
      </c>
      <c r="C677" t="s">
        <v>1463</v>
      </c>
      <c r="E677" s="1" t="s">
        <v>3009</v>
      </c>
      <c r="F677" t="s">
        <v>2861</v>
      </c>
      <c r="G677" t="s">
        <v>2787</v>
      </c>
    </row>
    <row r="678" spans="1:7" x14ac:dyDescent="0.3">
      <c r="A678" s="1" t="s">
        <v>1464</v>
      </c>
      <c r="B678" t="str">
        <f>TEXT(tblUdgiftstyper[[#This Row],[UDGIFTSTYPE_NR]], "0000") &amp; " " &amp; tblUdgiftstyper[[#This Row],[UDGIFTSTYPE_BESK]]</f>
        <v>9500 Momsafregning</v>
      </c>
      <c r="C678" t="s">
        <v>1465</v>
      </c>
      <c r="E678" s="1" t="s">
        <v>3010</v>
      </c>
      <c r="F678" t="s">
        <v>2863</v>
      </c>
      <c r="G678" t="s">
        <v>2787</v>
      </c>
    </row>
    <row r="679" spans="1:7" x14ac:dyDescent="0.3">
      <c r="A679" s="1" t="s">
        <v>1466</v>
      </c>
      <c r="B679" t="str">
        <f>TEXT(tblUdgiftstyper[[#This Row],[UDGIFTSTYPE_NR]], "0000") &amp; " " &amp; tblUdgiftstyper[[#This Row],[UDGIFTSTYPE_BESK]]</f>
        <v>9501 Indgående moms 25%</v>
      </c>
      <c r="C679" t="s">
        <v>1467</v>
      </c>
      <c r="E679" s="1" t="s">
        <v>3011</v>
      </c>
      <c r="F679" t="s">
        <v>2865</v>
      </c>
      <c r="G679" t="s">
        <v>2787</v>
      </c>
    </row>
    <row r="680" spans="1:7" x14ac:dyDescent="0.3">
      <c r="A680" s="1" t="s">
        <v>1468</v>
      </c>
      <c r="B680" t="str">
        <f>TEXT(tblUdgiftstyper[[#This Row],[UDGIFTSTYPE_NR]], "0000") &amp; " " &amp; tblUdgiftstyper[[#This Row],[UDGIFTSTYPE_BESK]]</f>
        <v>9502 Delvist momsfradrag 12,5%</v>
      </c>
      <c r="C680" t="s">
        <v>1469</v>
      </c>
      <c r="E680" s="1" t="s">
        <v>3012</v>
      </c>
      <c r="F680" t="s">
        <v>1809</v>
      </c>
      <c r="G680" t="s">
        <v>2787</v>
      </c>
    </row>
    <row r="681" spans="1:7" x14ac:dyDescent="0.3">
      <c r="A681" s="1" t="s">
        <v>1470</v>
      </c>
      <c r="B681" t="str">
        <f>TEXT(tblUdgiftstyper[[#This Row],[UDGIFTSTYPE_NR]], "0000") &amp; " " &amp; tblUdgiftstyper[[#This Row],[UDGIFTSTYPE_BESK]]</f>
        <v>9503 Delvist momsfradrag 6,25%</v>
      </c>
      <c r="C681" t="s">
        <v>1471</v>
      </c>
      <c r="E681" s="1" t="s">
        <v>3013</v>
      </c>
      <c r="F681" t="s">
        <v>2873</v>
      </c>
      <c r="G681" t="s">
        <v>2787</v>
      </c>
    </row>
    <row r="682" spans="1:7" x14ac:dyDescent="0.3">
      <c r="A682" s="1" t="s">
        <v>1472</v>
      </c>
      <c r="B682" t="str">
        <f>TEXT(tblUdgiftstyper[[#This Row],[UDGIFTSTYPE_NR]], "0000") &amp; " " &amp; tblUdgiftstyper[[#This Row],[UDGIFTSTYPE_BESK]]</f>
        <v>9504 Indgående moms 0%</v>
      </c>
      <c r="C682" t="s">
        <v>1473</v>
      </c>
      <c r="E682" s="1" t="s">
        <v>3014</v>
      </c>
      <c r="F682" t="s">
        <v>3015</v>
      </c>
      <c r="G682" t="s">
        <v>2787</v>
      </c>
    </row>
    <row r="683" spans="1:7" x14ac:dyDescent="0.3">
      <c r="A683" s="1" t="s">
        <v>1474</v>
      </c>
      <c r="B683" t="str">
        <f>TEXT(tblUdgiftstyper[[#This Row],[UDGIFTSTYPE_NR]], "0000") &amp; " " &amp; tblUdgiftstyper[[#This Row],[UDGIFTSTYPE_BESK]]</f>
        <v>9505 Moms EU-køb kre (offset)</v>
      </c>
      <c r="C683" t="s">
        <v>1475</v>
      </c>
      <c r="E683" s="1" t="s">
        <v>3016</v>
      </c>
      <c r="F683" t="s">
        <v>2901</v>
      </c>
      <c r="G683" t="s">
        <v>2787</v>
      </c>
    </row>
    <row r="684" spans="1:7" x14ac:dyDescent="0.3">
      <c r="A684" s="1" t="s">
        <v>1476</v>
      </c>
      <c r="B684" t="str">
        <f>TEXT(tblUdgiftstyper[[#This Row],[UDGIFTSTYPE_NR]], "0000") &amp; " " &amp; tblUdgiftstyper[[#This Row],[UDGIFTSTYPE_BESK]]</f>
        <v>9506 Moms EU-køb debet</v>
      </c>
      <c r="C684" t="s">
        <v>1477</v>
      </c>
      <c r="E684" s="1" t="s">
        <v>3017</v>
      </c>
      <c r="F684" t="s">
        <v>3018</v>
      </c>
      <c r="G684" t="s">
        <v>2787</v>
      </c>
    </row>
    <row r="685" spans="1:7" x14ac:dyDescent="0.3">
      <c r="A685" s="1" t="s">
        <v>1478</v>
      </c>
      <c r="B685" t="str">
        <f>TEXT(tblUdgiftstyper[[#This Row],[UDGIFTSTYPE_NR]], "0000") &amp; " " &amp; tblUdgiftstyper[[#This Row],[UDGIFTSTYPE_BESK]]</f>
        <v>9507 Delvist momsfradrag 0%</v>
      </c>
      <c r="C685" t="s">
        <v>1479</v>
      </c>
      <c r="E685" s="1" t="s">
        <v>3019</v>
      </c>
      <c r="F685" t="s">
        <v>2750</v>
      </c>
      <c r="G685" t="s">
        <v>2787</v>
      </c>
    </row>
    <row r="686" spans="1:7" x14ac:dyDescent="0.3">
      <c r="A686" s="1" t="s">
        <v>1480</v>
      </c>
      <c r="B686" t="str">
        <f>TEXT(tblUdgiftstyper[[#This Row],[UDGIFTSTYPE_NR]], "0000") &amp; " " &amp; tblUdgiftstyper[[#This Row],[UDGIFTSTYPE_BESK]]</f>
        <v>9508 EU Køb Ydelser (offset)</v>
      </c>
      <c r="C686" t="s">
        <v>1481</v>
      </c>
      <c r="E686" s="1" t="s">
        <v>3020</v>
      </c>
      <c r="F686" t="s">
        <v>3021</v>
      </c>
      <c r="G686" t="s">
        <v>2787</v>
      </c>
    </row>
    <row r="687" spans="1:7" x14ac:dyDescent="0.3">
      <c r="A687" s="1" t="s">
        <v>1482</v>
      </c>
      <c r="B687" t="str">
        <f>TEXT(tblUdgiftstyper[[#This Row],[UDGIFTSTYPE_NR]], "0000") &amp; " " &amp; tblUdgiftstyper[[#This Row],[UDGIFTSTYPE_BESK]]</f>
        <v>9509 EU Køb Ydelser 25%</v>
      </c>
      <c r="C687" t="s">
        <v>1483</v>
      </c>
      <c r="E687" s="1" t="s">
        <v>3022</v>
      </c>
      <c r="F687" t="s">
        <v>3023</v>
      </c>
      <c r="G687" t="s">
        <v>2787</v>
      </c>
    </row>
    <row r="688" spans="1:7" x14ac:dyDescent="0.3">
      <c r="A688" s="1" t="s">
        <v>1484</v>
      </c>
      <c r="B688" t="str">
        <f>TEXT(tblUdgiftstyper[[#This Row],[UDGIFTSTYPE_NR]], "0000") &amp; " " &amp; tblUdgiftstyper[[#This Row],[UDGIFTSTYPE_BESK]]</f>
        <v>9510 Moms- og toldkredit</v>
      </c>
      <c r="C688" t="s">
        <v>1485</v>
      </c>
      <c r="E688" s="1" t="s">
        <v>3024</v>
      </c>
      <c r="F688" t="s">
        <v>3025</v>
      </c>
      <c r="G688" t="s">
        <v>3026</v>
      </c>
    </row>
    <row r="689" spans="1:7" x14ac:dyDescent="0.3">
      <c r="A689" s="1" t="s">
        <v>1486</v>
      </c>
      <c r="B689" t="str">
        <f>TEXT(tblUdgiftstyper[[#This Row],[UDGIFTSTYPE_NR]], "0000") &amp; " " &amp; tblUdgiftstyper[[#This Row],[UDGIFTSTYPE_BESK]]</f>
        <v>9511 Udgående moms 25%</v>
      </c>
      <c r="C689" t="s">
        <v>1487</v>
      </c>
      <c r="E689" s="1" t="s">
        <v>3027</v>
      </c>
      <c r="F689" t="s">
        <v>3028</v>
      </c>
      <c r="G689" t="s">
        <v>3026</v>
      </c>
    </row>
    <row r="690" spans="1:7" x14ac:dyDescent="0.3">
      <c r="A690" s="1" t="s">
        <v>1488</v>
      </c>
      <c r="B690" t="str">
        <f>TEXT(tblUdgiftstyper[[#This Row],[UDGIFTSTYPE_NR]], "0000") &amp; " " &amp; tblUdgiftstyper[[#This Row],[UDGIFTSTYPE_BESK]]</f>
        <v>9512 Udgående moms 0%</v>
      </c>
      <c r="C690" t="s">
        <v>1489</v>
      </c>
      <c r="E690" s="1" t="s">
        <v>3029</v>
      </c>
      <c r="F690" t="s">
        <v>3030</v>
      </c>
      <c r="G690" t="s">
        <v>3026</v>
      </c>
    </row>
    <row r="691" spans="1:7" x14ac:dyDescent="0.3">
      <c r="A691" s="1" t="s">
        <v>1490</v>
      </c>
      <c r="B691" t="str">
        <f>TEXT(tblUdgiftstyper[[#This Row],[UDGIFTSTYPE_NR]], "0000") &amp; " " &amp; tblUdgiftstyper[[#This Row],[UDGIFTSTYPE_BESK]]</f>
        <v>9513 Moms EU-salg 25%</v>
      </c>
      <c r="C691" t="s">
        <v>1491</v>
      </c>
      <c r="E691" s="1" t="s">
        <v>3031</v>
      </c>
      <c r="F691" t="s">
        <v>3032</v>
      </c>
      <c r="G691" t="s">
        <v>3026</v>
      </c>
    </row>
    <row r="692" spans="1:7" x14ac:dyDescent="0.3">
      <c r="A692" s="1" t="s">
        <v>1492</v>
      </c>
      <c r="B692" t="str">
        <f>TEXT(tblUdgiftstyper[[#This Row],[UDGIFTSTYPE_NR]], "0000") &amp; " " &amp; tblUdgiftstyper[[#This Row],[UDGIFTSTYPE_BESK]]</f>
        <v>9514 Moms EU-salg 0%</v>
      </c>
      <c r="C692" t="s">
        <v>1493</v>
      </c>
      <c r="E692" s="1" t="s">
        <v>3033</v>
      </c>
      <c r="F692" t="s">
        <v>3034</v>
      </c>
      <c r="G692" t="s">
        <v>3026</v>
      </c>
    </row>
    <row r="693" spans="1:7" x14ac:dyDescent="0.3">
      <c r="A693" s="1" t="s">
        <v>1494</v>
      </c>
      <c r="B693" t="str">
        <f>TEXT(tblUdgiftstyper[[#This Row],[UDGIFTSTYPE_NR]], "0000") &amp; " " &amp; tblUdgiftstyper[[#This Row],[UDGIFTSTYPE_BESK]]</f>
        <v>9515 Moms øvr udland salg 25%</v>
      </c>
      <c r="C693" t="s">
        <v>1495</v>
      </c>
      <c r="E693" s="1" t="s">
        <v>3035</v>
      </c>
      <c r="F693" t="s">
        <v>3036</v>
      </c>
      <c r="G693" t="s">
        <v>3026</v>
      </c>
    </row>
    <row r="694" spans="1:7" x14ac:dyDescent="0.3">
      <c r="A694" s="1" t="s">
        <v>1496</v>
      </c>
      <c r="B694" t="str">
        <f>TEXT(tblUdgiftstyper[[#This Row],[UDGIFTSTYPE_NR]], "0000") &amp; " " &amp; tblUdgiftstyper[[#This Row],[UDGIFTSTYPE_BESK]]</f>
        <v>9516 Moms øvr udland salg 0%</v>
      </c>
      <c r="C694" t="s">
        <v>1497</v>
      </c>
      <c r="E694" s="1" t="s">
        <v>3037</v>
      </c>
      <c r="F694" t="s">
        <v>3038</v>
      </c>
      <c r="G694" t="s">
        <v>3026</v>
      </c>
    </row>
    <row r="695" spans="1:7" x14ac:dyDescent="0.3">
      <c r="A695" s="1" t="s">
        <v>1498</v>
      </c>
      <c r="B695" t="str">
        <f>TEXT(tblUdgiftstyper[[#This Row],[UDGIFTSTYPE_NR]], "0000") &amp; " " &amp; tblUdgiftstyper[[#This Row],[UDGIFTSTYPE_BESK]]</f>
        <v>9517 Delvis indg. moms manuel</v>
      </c>
      <c r="C695" t="s">
        <v>1499</v>
      </c>
      <c r="E695" s="1" t="s">
        <v>3039</v>
      </c>
      <c r="F695" t="s">
        <v>3040</v>
      </c>
      <c r="G695" t="s">
        <v>3026</v>
      </c>
    </row>
    <row r="696" spans="1:7" x14ac:dyDescent="0.3">
      <c r="A696" s="1" t="s">
        <v>1500</v>
      </c>
      <c r="B696" t="str">
        <f>TEXT(tblUdgiftstyper[[#This Row],[UDGIFTSTYPE_NR]], "0000") &amp; " " &amp; tblUdgiftstyper[[#This Row],[UDGIFTSTYPE_BESK]]</f>
        <v>9518 Udgående moms manuel</v>
      </c>
      <c r="C696" t="s">
        <v>1501</v>
      </c>
      <c r="E696" s="1" t="s">
        <v>3041</v>
      </c>
      <c r="F696" t="s">
        <v>3042</v>
      </c>
      <c r="G696" t="s">
        <v>3026</v>
      </c>
    </row>
    <row r="697" spans="1:7" x14ac:dyDescent="0.3">
      <c r="A697" s="1" t="s">
        <v>1502</v>
      </c>
      <c r="B697" t="str">
        <f>TEXT(tblUdgiftstyper[[#This Row],[UDGIFTSTYPE_NR]], "0000") &amp; " " &amp; tblUdgiftstyper[[#This Row],[UDGIFTSTYPE_BESK]]</f>
        <v>9519 Indgående moms manuel</v>
      </c>
      <c r="C697" t="s">
        <v>1503</v>
      </c>
      <c r="E697" s="1" t="s">
        <v>3043</v>
      </c>
      <c r="F697" t="s">
        <v>3044</v>
      </c>
      <c r="G697" t="s">
        <v>3026</v>
      </c>
    </row>
    <row r="698" spans="1:7" x14ac:dyDescent="0.3">
      <c r="A698" s="1" t="s">
        <v>1504</v>
      </c>
      <c r="B698" t="str">
        <f>TEXT(tblUdgiftstyper[[#This Row],[UDGIFTSTYPE_NR]], "0000") &amp; " " &amp; tblUdgiftstyper[[#This Row],[UDGIFTSTYPE_BESK]]</f>
        <v>9520 Midlertidig indg. moms</v>
      </c>
      <c r="C698" t="s">
        <v>1505</v>
      </c>
      <c r="E698" s="1" t="s">
        <v>3045</v>
      </c>
      <c r="F698" t="s">
        <v>3046</v>
      </c>
      <c r="G698" t="s">
        <v>3026</v>
      </c>
    </row>
    <row r="699" spans="1:7" x14ac:dyDescent="0.3">
      <c r="A699" s="1" t="s">
        <v>1506</v>
      </c>
      <c r="B699" t="str">
        <f>TEXT(tblUdgiftstyper[[#This Row],[UDGIFTSTYPE_NR]], "0000") &amp; " " &amp; tblUdgiftstyper[[#This Row],[UDGIFTSTYPE_BESK]]</f>
        <v>9521 Midlert. indg. del moms</v>
      </c>
      <c r="C699" t="s">
        <v>1507</v>
      </c>
      <c r="E699" s="1" t="s">
        <v>3047</v>
      </c>
      <c r="F699" t="s">
        <v>3048</v>
      </c>
      <c r="G699" t="s">
        <v>3026</v>
      </c>
    </row>
    <row r="700" spans="1:7" x14ac:dyDescent="0.3">
      <c r="A700" s="1" t="s">
        <v>1508</v>
      </c>
      <c r="B700" t="str">
        <f>TEXT(tblUdgiftstyper[[#This Row],[UDGIFTSTYPE_NR]], "0000") &amp; " " &amp; tblUdgiftstyper[[#This Row],[UDGIFTSTYPE_BESK]]</f>
        <v>9523 Indgående afgift Kantine</v>
      </c>
      <c r="C700" t="s">
        <v>1509</v>
      </c>
      <c r="E700" s="1" t="s">
        <v>3049</v>
      </c>
      <c r="F700" t="s">
        <v>3050</v>
      </c>
      <c r="G700" t="s">
        <v>3026</v>
      </c>
    </row>
    <row r="701" spans="1:7" x14ac:dyDescent="0.3">
      <c r="A701" s="1" t="s">
        <v>1510</v>
      </c>
      <c r="B701" t="str">
        <f>TEXT(tblUdgiftstyper[[#This Row],[UDGIFTSTYPE_NR]], "0000") &amp; " " &amp; tblUdgiftstyper[[#This Row],[UDGIFTSTYPE_BESK]]</f>
        <v>9524 Udgående afgift Kantine</v>
      </c>
      <c r="C701" t="s">
        <v>1511</v>
      </c>
      <c r="E701" s="1" t="s">
        <v>3051</v>
      </c>
      <c r="F701" t="s">
        <v>3052</v>
      </c>
      <c r="G701" t="s">
        <v>3026</v>
      </c>
    </row>
    <row r="702" spans="1:7" x14ac:dyDescent="0.3">
      <c r="A702" s="1" t="s">
        <v>1512</v>
      </c>
      <c r="B702" t="str">
        <f>TEXT(tblUdgiftstyper[[#This Row],[UDGIFTSTYPE_NR]], "0000") &amp; " " &amp; tblUdgiftstyper[[#This Row],[UDGIFTSTYPE_BESK]]</f>
        <v>9525 Indgående afgift DR-M</v>
      </c>
      <c r="C702" t="s">
        <v>1513</v>
      </c>
      <c r="E702" s="1" t="s">
        <v>3053</v>
      </c>
      <c r="F702" t="s">
        <v>3054</v>
      </c>
      <c r="G702" t="s">
        <v>3026</v>
      </c>
    </row>
    <row r="703" spans="1:7" x14ac:dyDescent="0.3">
      <c r="A703" s="1" t="s">
        <v>1514</v>
      </c>
      <c r="B703" t="str">
        <f>TEXT(tblUdgiftstyper[[#This Row],[UDGIFTSTYPE_NR]], "0000") &amp; " " &amp; tblUdgiftstyper[[#This Row],[UDGIFTSTYPE_BESK]]</f>
        <v>9526 Udgående afgift DR-M</v>
      </c>
      <c r="C703" t="s">
        <v>1515</v>
      </c>
      <c r="E703" s="1" t="s">
        <v>3055</v>
      </c>
      <c r="F703" t="s">
        <v>3056</v>
      </c>
      <c r="G703" t="s">
        <v>3026</v>
      </c>
    </row>
    <row r="704" spans="1:7" x14ac:dyDescent="0.3">
      <c r="A704" s="1" t="s">
        <v>1516</v>
      </c>
      <c r="B704" t="str">
        <f>TEXT(tblUdgiftstyper[[#This Row],[UDGIFTSTYPE_NR]], "0000") &amp; " " &amp; tblUdgiftstyper[[#This Row],[UDGIFTSTYPE_BESK]]</f>
        <v>9527 Momsafregning DR-M</v>
      </c>
      <c r="C704" t="s">
        <v>1517</v>
      </c>
      <c r="E704" s="1" t="s">
        <v>3057</v>
      </c>
      <c r="F704" t="s">
        <v>3058</v>
      </c>
      <c r="G704" t="s">
        <v>3026</v>
      </c>
    </row>
    <row r="705" spans="1:7" x14ac:dyDescent="0.3">
      <c r="A705" s="1" t="s">
        <v>1518</v>
      </c>
      <c r="B705" t="str">
        <f>TEXT(tblUdgiftstyper[[#This Row],[UDGIFTSTYPE_NR]], "0000") &amp; " " &amp; tblUdgiftstyper[[#This Row],[UDGIFTSTYPE_BESK]]</f>
        <v>9528 Udgående moms - Licens</v>
      </c>
      <c r="C705" t="s">
        <v>1519</v>
      </c>
      <c r="E705" s="1" t="s">
        <v>3059</v>
      </c>
      <c r="F705" t="s">
        <v>3060</v>
      </c>
      <c r="G705" t="s">
        <v>3026</v>
      </c>
    </row>
    <row r="706" spans="1:7" x14ac:dyDescent="0.3">
      <c r="A706" s="1" t="s">
        <v>1520</v>
      </c>
      <c r="B706" t="str">
        <f>TEXT(tblUdgiftstyper[[#This Row],[UDGIFTSTYPE_NR]], "0000") &amp; " " &amp; tblUdgiftstyper[[#This Row],[UDGIFTSTYPE_BESK]]</f>
        <v>9529 Ej forfalden licensmoms</v>
      </c>
      <c r="C706" t="s">
        <v>1521</v>
      </c>
      <c r="E706" s="1" t="s">
        <v>3061</v>
      </c>
      <c r="F706" t="s">
        <v>3062</v>
      </c>
      <c r="G706" t="s">
        <v>3026</v>
      </c>
    </row>
    <row r="707" spans="1:7" x14ac:dyDescent="0.3">
      <c r="A707" s="1" t="s">
        <v>1522</v>
      </c>
      <c r="B707" t="str">
        <f>TEXT(tblUdgiftstyper[[#This Row],[UDGIFTSTYPE_NR]], "0000") &amp; " " &amp; tblUdgiftstyper[[#This Row],[UDGIFTSTYPE_BESK]]</f>
        <v>9530 El-afgift</v>
      </c>
      <c r="C707" t="s">
        <v>1523</v>
      </c>
      <c r="E707" s="1" t="s">
        <v>3063</v>
      </c>
      <c r="F707" t="s">
        <v>3064</v>
      </c>
      <c r="G707" t="s">
        <v>3026</v>
      </c>
    </row>
    <row r="708" spans="1:7" x14ac:dyDescent="0.3">
      <c r="A708" s="1" t="s">
        <v>1524</v>
      </c>
      <c r="B708" t="str">
        <f>TEXT(tblUdgiftstyper[[#This Row],[UDGIFTSTYPE_NR]], "0000") &amp; " " &amp; tblUdgiftstyper[[#This Row],[UDGIFTSTYPE_BESK]]</f>
        <v>9531 CO2-afgift</v>
      </c>
      <c r="C708" t="s">
        <v>1525</v>
      </c>
      <c r="E708" s="1" t="s">
        <v>3065</v>
      </c>
      <c r="F708" t="s">
        <v>3066</v>
      </c>
      <c r="G708" t="s">
        <v>3026</v>
      </c>
    </row>
    <row r="709" spans="1:7" x14ac:dyDescent="0.3">
      <c r="A709" s="1" t="s">
        <v>1526</v>
      </c>
      <c r="B709" t="str">
        <f>TEXT(tblUdgiftstyper[[#This Row],[UDGIFTSTYPE_NR]], "0000") &amp; " " &amp; tblUdgiftstyper[[#This Row],[UDGIFTSTYPE_BESK]]</f>
        <v>9532 Vandafgift</v>
      </c>
      <c r="C709" t="s">
        <v>1527</v>
      </c>
      <c r="E709" s="1" t="s">
        <v>3067</v>
      </c>
      <c r="F709" t="s">
        <v>3068</v>
      </c>
      <c r="G709" t="s">
        <v>3026</v>
      </c>
    </row>
    <row r="710" spans="1:7" x14ac:dyDescent="0.3">
      <c r="A710" s="1" t="s">
        <v>1528</v>
      </c>
      <c r="B710" t="str">
        <f>TEXT(tblUdgiftstyper[[#This Row],[UDGIFTSTYPE_NR]], "0000") &amp; " " &amp; tblUdgiftstyper[[#This Row],[UDGIFTSTYPE_BESK]]</f>
        <v>9533 El distributionsbidrag</v>
      </c>
      <c r="C710" t="s">
        <v>1529</v>
      </c>
      <c r="E710" s="1" t="s">
        <v>3069</v>
      </c>
      <c r="F710" t="s">
        <v>3070</v>
      </c>
      <c r="G710" t="s">
        <v>3026</v>
      </c>
    </row>
    <row r="711" spans="1:7" x14ac:dyDescent="0.3">
      <c r="A711" s="1" t="s">
        <v>1530</v>
      </c>
      <c r="B711" t="str">
        <f>TEXT(tblUdgiftstyper[[#This Row],[UDGIFTSTYPE_NR]], "0000") &amp; " " &amp; tblUdgiftstyper[[#This Row],[UDGIFTSTYPE_BESK]]</f>
        <v>9534 Ø. Udl. Salg Ydelser 0%</v>
      </c>
      <c r="C711" t="s">
        <v>1531</v>
      </c>
      <c r="E711" s="1" t="s">
        <v>3071</v>
      </c>
      <c r="F711" t="s">
        <v>3072</v>
      </c>
      <c r="G711" t="s">
        <v>3026</v>
      </c>
    </row>
    <row r="712" spans="1:7" x14ac:dyDescent="0.3">
      <c r="A712" s="1" t="s">
        <v>1532</v>
      </c>
      <c r="B712" t="str">
        <f>TEXT(tblUdgiftstyper[[#This Row],[UDGIFTSTYPE_NR]], "0000") &amp; " " &amp; tblUdgiftstyper[[#This Row],[UDGIFTSTYPE_BESK]]</f>
        <v>9535 Øvr. Udland Køb Vare 0%</v>
      </c>
      <c r="C712" t="s">
        <v>1533</v>
      </c>
      <c r="E712" s="1" t="s">
        <v>3073</v>
      </c>
      <c r="F712" t="s">
        <v>3074</v>
      </c>
      <c r="G712" t="s">
        <v>3026</v>
      </c>
    </row>
    <row r="713" spans="1:7" x14ac:dyDescent="0.3">
      <c r="A713" s="1" t="s">
        <v>1534</v>
      </c>
      <c r="B713" t="str">
        <f>TEXT(tblUdgiftstyper[[#This Row],[UDGIFTSTYPE_NR]], "0000") &amp; " " &amp; tblUdgiftstyper[[#This Row],[UDGIFTSTYPE_BESK]]</f>
        <v>9536 Ø. Udl Køb Yde (offset)</v>
      </c>
      <c r="C713" t="s">
        <v>1535</v>
      </c>
      <c r="E713" s="1" t="s">
        <v>3075</v>
      </c>
      <c r="F713" t="s">
        <v>3076</v>
      </c>
      <c r="G713" t="s">
        <v>3026</v>
      </c>
    </row>
    <row r="714" spans="1:7" x14ac:dyDescent="0.3">
      <c r="A714" s="1" t="s">
        <v>1536</v>
      </c>
      <c r="B714" t="str">
        <f>TEXT(tblUdgiftstyper[[#This Row],[UDGIFTSTYPE_NR]], "0000") &amp; " " &amp; tblUdgiftstyper[[#This Row],[UDGIFTSTYPE_BESK]]</f>
        <v>9537 Ø. Udl. Køb Ydelser 25%</v>
      </c>
      <c r="C714" t="s">
        <v>1537</v>
      </c>
      <c r="E714" s="1" t="s">
        <v>3077</v>
      </c>
      <c r="F714" t="s">
        <v>2748</v>
      </c>
      <c r="G714" t="s">
        <v>3026</v>
      </c>
    </row>
    <row r="715" spans="1:7" x14ac:dyDescent="0.3">
      <c r="A715" s="1" t="s">
        <v>1538</v>
      </c>
      <c r="B715" t="str">
        <f>TEXT(tblUdgiftstyper[[#This Row],[UDGIFTSTYPE_NR]], "0000") &amp; " " &amp; tblUdgiftstyper[[#This Row],[UDGIFTSTYPE_BESK]]</f>
        <v>9538 EU Køb Ydelser (offset)</v>
      </c>
      <c r="C715" t="s">
        <v>1481</v>
      </c>
      <c r="E715" s="1" t="s">
        <v>3078</v>
      </c>
      <c r="F715" t="s">
        <v>2750</v>
      </c>
      <c r="G715" t="s">
        <v>3026</v>
      </c>
    </row>
    <row r="716" spans="1:7" x14ac:dyDescent="0.3">
      <c r="A716" s="1" t="s">
        <v>1539</v>
      </c>
      <c r="B716" t="str">
        <f>TEXT(tblUdgiftstyper[[#This Row],[UDGIFTSTYPE_NR]], "0000") &amp; " " &amp; tblUdgiftstyper[[#This Row],[UDGIFTSTYPE_BESK]]</f>
        <v>9539 EU Køb Ydelser 0%</v>
      </c>
      <c r="C716" t="s">
        <v>1540</v>
      </c>
      <c r="E716" s="1" t="s">
        <v>3079</v>
      </c>
      <c r="F716" t="s">
        <v>2732</v>
      </c>
      <c r="G716" t="s">
        <v>3026</v>
      </c>
    </row>
    <row r="717" spans="1:7" x14ac:dyDescent="0.3">
      <c r="A717" s="1" t="s">
        <v>1541</v>
      </c>
      <c r="B717" t="str">
        <f>TEXT(tblUdgiftstyper[[#This Row],[UDGIFTSTYPE_NR]], "0000") &amp; " " &amp; tblUdgiftstyper[[#This Row],[UDGIFTSTYPE_BESK]]</f>
        <v>9541 Ønskekoncerter</v>
      </c>
      <c r="C717" t="s">
        <v>1542</v>
      </c>
      <c r="E717" s="1" t="s">
        <v>3080</v>
      </c>
      <c r="F717" t="s">
        <v>2715</v>
      </c>
      <c r="G717" t="s">
        <v>3026</v>
      </c>
    </row>
    <row r="718" spans="1:7" x14ac:dyDescent="0.3">
      <c r="A718" s="1" t="s">
        <v>1543</v>
      </c>
      <c r="B718" t="str">
        <f>TEXT(tblUdgiftstyper[[#This Row],[UDGIFTSTYPE_NR]], "0000") &amp; " " &amp; tblUdgiftstyper[[#This Row],[UDGIFTSTYPE_BESK]]</f>
        <v>9542 Gruppeliv reguleringsfond</v>
      </c>
      <c r="C718" t="s">
        <v>1544</v>
      </c>
      <c r="E718" s="1" t="s">
        <v>3081</v>
      </c>
      <c r="F718" t="s">
        <v>3082</v>
      </c>
      <c r="G718" t="s">
        <v>3026</v>
      </c>
    </row>
    <row r="719" spans="1:7" x14ac:dyDescent="0.3">
      <c r="A719" s="1" t="s">
        <v>1545</v>
      </c>
      <c r="B719" t="str">
        <f>TEXT(tblUdgiftstyper[[#This Row],[UDGIFTSTYPE_NR]], "0000") &amp; " " &amp; tblUdgiftstyper[[#This Row],[UDGIFTSTYPE_BESK]]</f>
        <v>9543 Danish Television Int.</v>
      </c>
      <c r="C719" t="s">
        <v>1546</v>
      </c>
      <c r="E719" s="1" t="s">
        <v>3083</v>
      </c>
      <c r="F719" t="s">
        <v>2722</v>
      </c>
      <c r="G719" t="s">
        <v>3026</v>
      </c>
    </row>
    <row r="720" spans="1:7" x14ac:dyDescent="0.3">
      <c r="A720" s="1" t="s">
        <v>1547</v>
      </c>
      <c r="B720" t="str">
        <f>TEXT(tblUdgiftstyper[[#This Row],[UDGIFTSTYPE_NR]], "0000") &amp; " " &amp; tblUdgiftstyper[[#This Row],[UDGIFTSTYPE_BESK]]</f>
        <v>9549 Ophavsret for fastansatte</v>
      </c>
      <c r="C720" t="s">
        <v>1548</v>
      </c>
      <c r="E720" s="1" t="s">
        <v>3084</v>
      </c>
      <c r="F720" t="s">
        <v>3085</v>
      </c>
      <c r="G720" t="s">
        <v>3026</v>
      </c>
    </row>
    <row r="721" spans="1:7" x14ac:dyDescent="0.3">
      <c r="A721" s="1" t="s">
        <v>1549</v>
      </c>
      <c r="B721" t="str">
        <f>TEXT(tblUdgiftstyper[[#This Row],[UDGIFTSTYPE_NR]], "0000") &amp; " " &amp; tblUdgiftstyper[[#This Row],[UDGIFTSTYPE_BESK]]</f>
        <v>9550 MR forudbereg. ferie hon</v>
      </c>
      <c r="C721" t="s">
        <v>1550</v>
      </c>
      <c r="E721" s="1" t="s">
        <v>3086</v>
      </c>
      <c r="F721" t="s">
        <v>2748</v>
      </c>
      <c r="G721" t="s">
        <v>3026</v>
      </c>
    </row>
    <row r="722" spans="1:7" x14ac:dyDescent="0.3">
      <c r="A722" s="1" t="s">
        <v>1551</v>
      </c>
      <c r="B722" t="str">
        <f>TEXT(tblUdgiftstyper[[#This Row],[UDGIFTSTYPE_NR]], "0000") &amp; " " &amp; tblUdgiftstyper[[#This Row],[UDGIFTSTYPE_BESK]]</f>
        <v>9551 Feriep. løn indev år</v>
      </c>
      <c r="C722" t="s">
        <v>1552</v>
      </c>
      <c r="E722" s="1" t="s">
        <v>3087</v>
      </c>
      <c r="F722" t="s">
        <v>2750</v>
      </c>
      <c r="G722" t="s">
        <v>3026</v>
      </c>
    </row>
    <row r="723" spans="1:7" x14ac:dyDescent="0.3">
      <c r="A723" s="1" t="s">
        <v>1553</v>
      </c>
      <c r="B723" t="str">
        <f>TEXT(tblUdgiftstyper[[#This Row],[UDGIFTSTYPE_NR]], "0000") &amp; " " &amp; tblUdgiftstyper[[#This Row],[UDGIFTSTYPE_BESK]]</f>
        <v>9552 Feriep. løn sidste år</v>
      </c>
      <c r="C723" t="s">
        <v>1554</v>
      </c>
      <c r="E723" s="1" t="s">
        <v>3088</v>
      </c>
      <c r="F723" t="s">
        <v>3089</v>
      </c>
      <c r="G723" t="s">
        <v>3026</v>
      </c>
    </row>
    <row r="724" spans="1:7" x14ac:dyDescent="0.3">
      <c r="A724" s="1" t="s">
        <v>1555</v>
      </c>
      <c r="B724" t="str">
        <f>TEXT(tblUdgiftstyper[[#This Row],[UDGIFTSTYPE_NR]], "0000") &amp; " " &amp; tblUdgiftstyper[[#This Row],[UDGIFTSTYPE_BESK]]</f>
        <v>9553 Feriep. løn forrige år</v>
      </c>
      <c r="C724" t="s">
        <v>1556</v>
      </c>
      <c r="E724" s="1" t="s">
        <v>3090</v>
      </c>
      <c r="F724" t="s">
        <v>3091</v>
      </c>
      <c r="G724" t="s">
        <v>3026</v>
      </c>
    </row>
    <row r="725" spans="1:7" x14ac:dyDescent="0.3">
      <c r="A725" s="1" t="s">
        <v>1557</v>
      </c>
      <c r="B725" t="str">
        <f>TEXT(tblUdgiftstyper[[#This Row],[UDGIFTSTYPE_NR]], "0000") &amp; " " &amp; tblUdgiftstyper[[#This Row],[UDGIFTSTYPE_BESK]]</f>
        <v>9554 Feriep. honorar-lige år</v>
      </c>
      <c r="C725" t="s">
        <v>1558</v>
      </c>
      <c r="E725" s="1" t="s">
        <v>3092</v>
      </c>
      <c r="F725" t="s">
        <v>3093</v>
      </c>
      <c r="G725" t="s">
        <v>3026</v>
      </c>
    </row>
    <row r="726" spans="1:7" x14ac:dyDescent="0.3">
      <c r="A726" s="1" t="s">
        <v>1559</v>
      </c>
      <c r="B726" t="str">
        <f>TEXT(tblUdgiftstyper[[#This Row],[UDGIFTSTYPE_NR]], "0000") &amp; " " &amp; tblUdgiftstyper[[#This Row],[UDGIFTSTYPE_BESK]]</f>
        <v>9555 Feriep. honorar-ulige år</v>
      </c>
      <c r="C726" t="s">
        <v>1560</v>
      </c>
      <c r="E726" s="1" t="s">
        <v>3094</v>
      </c>
      <c r="F726" t="s">
        <v>3095</v>
      </c>
      <c r="G726" t="s">
        <v>3026</v>
      </c>
    </row>
    <row r="727" spans="1:7" x14ac:dyDescent="0.3">
      <c r="A727" s="1" t="s">
        <v>1561</v>
      </c>
      <c r="B727" t="str">
        <f>TEXT(tblUdgiftstyper[[#This Row],[UDGIFTSTYPE_NR]], "0000") &amp; " " &amp; tblUdgiftstyper[[#This Row],[UDGIFTSTYPE_BESK]]</f>
        <v>9556 Skat vedr. rejser</v>
      </c>
      <c r="C727" t="s">
        <v>1562</v>
      </c>
      <c r="E727" s="1" t="s">
        <v>3096</v>
      </c>
      <c r="F727" t="s">
        <v>3097</v>
      </c>
      <c r="G727" t="s">
        <v>3026</v>
      </c>
    </row>
    <row r="728" spans="1:7" x14ac:dyDescent="0.3">
      <c r="A728" s="1" t="s">
        <v>1563</v>
      </c>
      <c r="B728" t="str">
        <f>TEXT(tblUdgiftstyper[[#This Row],[UDGIFTSTYPE_NR]], "0000") &amp; " " &amp; tblUdgiftstyper[[#This Row],[UDGIFTSTYPE_BESK]]</f>
        <v>9557 Skat vedr. løn</v>
      </c>
      <c r="C728" t="s">
        <v>1564</v>
      </c>
      <c r="E728" s="1" t="s">
        <v>3098</v>
      </c>
      <c r="F728" t="s">
        <v>2679</v>
      </c>
      <c r="G728" t="s">
        <v>3026</v>
      </c>
    </row>
    <row r="729" spans="1:7" x14ac:dyDescent="0.3">
      <c r="A729" s="1" t="s">
        <v>1565</v>
      </c>
      <c r="B729" t="str">
        <f>TEXT(tblUdgiftstyper[[#This Row],[UDGIFTSTYPE_NR]], "0000") &amp; " " &amp; tblUdgiftstyper[[#This Row],[UDGIFTSTYPE_BESK]]</f>
        <v>9558 Skat af forudbe. ferie</v>
      </c>
      <c r="C729" t="s">
        <v>1566</v>
      </c>
      <c r="E729" s="1" t="s">
        <v>3099</v>
      </c>
      <c r="F729" t="s">
        <v>2677</v>
      </c>
      <c r="G729" t="s">
        <v>3026</v>
      </c>
    </row>
    <row r="730" spans="1:7" x14ac:dyDescent="0.3">
      <c r="A730" s="1" t="s">
        <v>1567</v>
      </c>
      <c r="B730" t="str">
        <f>TEXT(tblUdgiftstyper[[#This Row],[UDGIFTSTYPE_NR]], "0000") &amp; " " &amp; tblUdgiftstyper[[#This Row],[UDGIFTSTYPE_BESK]]</f>
        <v>9559 Skat vedr. honorar</v>
      </c>
      <c r="C730" t="s">
        <v>1568</v>
      </c>
      <c r="E730" s="1" t="s">
        <v>3100</v>
      </c>
      <c r="F730" t="s">
        <v>2639</v>
      </c>
      <c r="G730" t="s">
        <v>3026</v>
      </c>
    </row>
    <row r="731" spans="1:7" x14ac:dyDescent="0.3">
      <c r="A731" s="1" t="s">
        <v>1569</v>
      </c>
      <c r="B731" t="str">
        <f>TEXT(tblUdgiftstyper[[#This Row],[UDGIFTSTYPE_NR]], "0000") &amp; " " &amp; tblUdgiftstyper[[#This Row],[UDGIFTSTYPE_BESK]]</f>
        <v>9560 Skyldig ATP</v>
      </c>
      <c r="C731" t="s">
        <v>1570</v>
      </c>
      <c r="E731" s="1" t="s">
        <v>3101</v>
      </c>
      <c r="F731" t="s">
        <v>3102</v>
      </c>
      <c r="G731" t="s">
        <v>3026</v>
      </c>
    </row>
    <row r="732" spans="1:7" x14ac:dyDescent="0.3">
      <c r="A732" s="1" t="s">
        <v>1571</v>
      </c>
      <c r="B732" t="str">
        <f>TEXT(tblUdgiftstyper[[#This Row],[UDGIFTSTYPE_NR]], "0000") &amp; " " &amp; tblUdgiftstyper[[#This Row],[UDGIFTSTYPE_BESK]]</f>
        <v>9561 AM-bidrag vedr. løn</v>
      </c>
      <c r="C732" t="s">
        <v>1572</v>
      </c>
      <c r="E732" s="1" t="s">
        <v>3103</v>
      </c>
      <c r="F732" t="s">
        <v>3104</v>
      </c>
      <c r="G732" t="s">
        <v>3026</v>
      </c>
    </row>
    <row r="733" spans="1:7" x14ac:dyDescent="0.3">
      <c r="A733" s="1" t="s">
        <v>1573</v>
      </c>
      <c r="B733" t="str">
        <f>TEXT(tblUdgiftstyper[[#This Row],[UDGIFTSTYPE_NR]], "0000") &amp; " " &amp; tblUdgiftstyper[[#This Row],[UDGIFTSTYPE_BESK]]</f>
        <v>9562 AM-bidrag vedr. honorar</v>
      </c>
      <c r="C733" t="s">
        <v>1574</v>
      </c>
      <c r="E733" s="1" t="s">
        <v>3105</v>
      </c>
      <c r="F733" t="s">
        <v>3106</v>
      </c>
      <c r="G733" t="s">
        <v>3026</v>
      </c>
    </row>
    <row r="734" spans="1:7" x14ac:dyDescent="0.3">
      <c r="A734" s="1" t="s">
        <v>1575</v>
      </c>
      <c r="B734" t="str">
        <f>TEXT(tblUdgiftstyper[[#This Row],[UDGIFTSTYPE_NR]], "0000") &amp; " " &amp; tblUdgiftstyper[[#This Row],[UDGIFTSTYPE_BESK]]</f>
        <v>9563 AM-bidrag vedr. rejser</v>
      </c>
      <c r="C734" t="s">
        <v>1576</v>
      </c>
      <c r="E734" s="1" t="s">
        <v>3107</v>
      </c>
      <c r="F734" t="s">
        <v>3108</v>
      </c>
      <c r="G734" t="s">
        <v>3026</v>
      </c>
    </row>
    <row r="735" spans="1:7" x14ac:dyDescent="0.3">
      <c r="A735" s="1" t="s">
        <v>1577</v>
      </c>
      <c r="B735" t="str">
        <f>TEXT(tblUdgiftstyper[[#This Row],[UDGIFTSTYPE_NR]], "0000") &amp; " " &amp; tblUdgiftstyper[[#This Row],[UDGIFTSTYPE_BESK]]</f>
        <v>9564 AM-bidrag forudb ferie</v>
      </c>
      <c r="C735" t="s">
        <v>1578</v>
      </c>
      <c r="E735" s="1" t="s">
        <v>3109</v>
      </c>
      <c r="F735" t="s">
        <v>3110</v>
      </c>
      <c r="G735" t="s">
        <v>3026</v>
      </c>
    </row>
    <row r="736" spans="1:7" x14ac:dyDescent="0.3">
      <c r="A736" s="1" t="s">
        <v>1579</v>
      </c>
      <c r="B736" t="str">
        <f>TEXT(tblUdgiftstyper[[#This Row],[UDGIFTSTYPE_NR]], "0000") &amp; " " &amp; tblUdgiftstyper[[#This Row],[UDGIFTSTYPE_BESK]]</f>
        <v>9570 Feriepengeforpligtelse</v>
      </c>
      <c r="C736" t="s">
        <v>1580</v>
      </c>
      <c r="E736" s="1" t="s">
        <v>3111</v>
      </c>
      <c r="F736" t="s">
        <v>2606</v>
      </c>
      <c r="G736" t="s">
        <v>3026</v>
      </c>
    </row>
    <row r="737" spans="1:7" x14ac:dyDescent="0.3">
      <c r="A737" s="1" t="s">
        <v>1581</v>
      </c>
      <c r="B737" t="str">
        <f>TEXT(tblUdgiftstyper[[#This Row],[UDGIFTSTYPE_NR]], "0000") &amp; " " &amp; tblUdgiftstyper[[#This Row],[UDGIFTSTYPE_BESK]]</f>
        <v>9571 Fratrædelsesaftaler</v>
      </c>
      <c r="C737" t="s">
        <v>1582</v>
      </c>
      <c r="E737" s="1" t="s">
        <v>3112</v>
      </c>
      <c r="F737" t="s">
        <v>2639</v>
      </c>
      <c r="G737" t="s">
        <v>3026</v>
      </c>
    </row>
    <row r="738" spans="1:7" x14ac:dyDescent="0.3">
      <c r="A738" s="1" t="s">
        <v>1583</v>
      </c>
      <c r="B738" t="str">
        <f>TEXT(tblUdgiftstyper[[#This Row],[UDGIFTSTYPE_NR]], "0000") &amp; " " &amp; tblUdgiftstyper[[#This Row],[UDGIFTSTYPE_BESK]]</f>
        <v>9572 Sabbatforpligtelse</v>
      </c>
      <c r="C738" t="s">
        <v>1584</v>
      </c>
      <c r="E738" s="1" t="s">
        <v>3113</v>
      </c>
      <c r="F738" t="s">
        <v>3114</v>
      </c>
      <c r="G738" t="s">
        <v>3026</v>
      </c>
    </row>
    <row r="739" spans="1:7" x14ac:dyDescent="0.3">
      <c r="A739" s="1" t="s">
        <v>1585</v>
      </c>
      <c r="B739" t="str">
        <f>TEXT(tblUdgiftstyper[[#This Row],[UDGIFTSTYPE_NR]], "0000") &amp; " " &amp; tblUdgiftstyper[[#This Row],[UDGIFTSTYPE_BESK]]</f>
        <v>9573 Timebanker</v>
      </c>
      <c r="C739" t="s">
        <v>1586</v>
      </c>
    </row>
    <row r="740" spans="1:7" x14ac:dyDescent="0.3">
      <c r="A740" s="1" t="s">
        <v>1587</v>
      </c>
      <c r="B740" t="str">
        <f>TEXT(tblUdgiftstyper[[#This Row],[UDGIFTSTYPE_NR]], "0000") &amp; " " &amp; tblUdgiftstyper[[#This Row],[UDGIFTSTYPE_BESK]]</f>
        <v>9574 Timebanker decentrale</v>
      </c>
      <c r="C740" t="s">
        <v>1588</v>
      </c>
    </row>
    <row r="741" spans="1:7" x14ac:dyDescent="0.3">
      <c r="A741" s="1" t="s">
        <v>1589</v>
      </c>
      <c r="B741" t="str">
        <f>TEXT(tblUdgiftstyper[[#This Row],[UDGIFTSTYPE_NR]], "0000") &amp; " " &amp; tblUdgiftstyper[[#This Row],[UDGIFTSTYPE_BESK]]</f>
        <v>9575 Timebanker decentrale</v>
      </c>
      <c r="C741" t="s">
        <v>1588</v>
      </c>
    </row>
    <row r="742" spans="1:7" x14ac:dyDescent="0.3">
      <c r="A742" s="1" t="s">
        <v>1590</v>
      </c>
      <c r="B742" t="str">
        <f>TEXT(tblUdgiftstyper[[#This Row],[UDGIFTSTYPE_NR]], "0000") &amp; " " &amp; tblUdgiftstyper[[#This Row],[UDGIFTSTYPE_BESK]]</f>
        <v>9576 Kompens.frihed decentrale</v>
      </c>
      <c r="C742" t="s">
        <v>1591</v>
      </c>
    </row>
    <row r="743" spans="1:7" x14ac:dyDescent="0.3">
      <c r="A743" s="1" t="s">
        <v>1592</v>
      </c>
      <c r="B743" t="str">
        <f>TEXT(tblUdgiftstyper[[#This Row],[UDGIFTSTYPE_NR]], "0000") &amp; " " &amp; tblUdgiftstyper[[#This Row],[UDGIFTSTYPE_BESK]]</f>
        <v>9580 Anden gæld</v>
      </c>
      <c r="C743" t="s">
        <v>1593</v>
      </c>
    </row>
    <row r="744" spans="1:7" x14ac:dyDescent="0.3">
      <c r="A744" s="1" t="s">
        <v>1594</v>
      </c>
      <c r="B744" t="str">
        <f>TEXT(tblUdgiftstyper[[#This Row],[UDGIFTSTYPE_NR]], "0000") &amp; " " &amp; tblUdgiftstyper[[#This Row],[UDGIFTSTYPE_BESK]]</f>
        <v>9590 Gæld assoc. virk.</v>
      </c>
      <c r="C744" t="s">
        <v>1595</v>
      </c>
    </row>
    <row r="745" spans="1:7" x14ac:dyDescent="0.3">
      <c r="A745" s="1" t="s">
        <v>1596</v>
      </c>
      <c r="B745" t="str">
        <f>TEXT(tblUdgiftstyper[[#This Row],[UDGIFTSTYPE_NR]], "0000") &amp; " " &amp; tblUdgiftstyper[[#This Row],[UDGIFTSTYPE_BESK]]</f>
        <v>9600 Overskydende licens</v>
      </c>
      <c r="C745" t="s">
        <v>1597</v>
      </c>
    </row>
    <row r="746" spans="1:7" x14ac:dyDescent="0.3">
      <c r="A746" s="1" t="s">
        <v>1598</v>
      </c>
      <c r="B746" t="str">
        <f>TEXT(tblUdgiftstyper[[#This Row],[UDGIFTSTYPE_NR]], "0000") &amp; " " &amp; tblUdgiftstyper[[#This Row],[UDGIFTSTYPE_BESK]]</f>
        <v>9601 Forudfaktureret licens</v>
      </c>
      <c r="C746" t="s">
        <v>1599</v>
      </c>
    </row>
    <row r="747" spans="1:7" x14ac:dyDescent="0.3">
      <c r="A747" s="1" t="s">
        <v>1600</v>
      </c>
      <c r="B747" t="str">
        <f>TEXT(tblUdgiftstyper[[#This Row],[UDGIFTSTYPE_NR]], "0000") &amp; " " &amp; tblUdgiftstyper[[#This Row],[UDGIFTSTYPE_BESK]]</f>
        <v>9602 Mellemregning ind/udb ELS</v>
      </c>
      <c r="C747" t="s">
        <v>1601</v>
      </c>
    </row>
    <row r="748" spans="1:7" x14ac:dyDescent="0.3">
      <c r="A748" s="1" t="s">
        <v>1602</v>
      </c>
      <c r="B748" t="str">
        <f>TEXT(tblUdgiftstyper[[#This Row],[UDGIFTSTYPE_NR]], "0000") &amp; " " &amp; tblUdgiftstyper[[#This Row],[UDGIFTSTYPE_BESK]]</f>
        <v>9603 MR licensbetalinger ELS</v>
      </c>
      <c r="C748" t="s">
        <v>1603</v>
      </c>
    </row>
    <row r="749" spans="1:7" x14ac:dyDescent="0.3">
      <c r="A749" s="1" t="s">
        <v>1604</v>
      </c>
      <c r="B749" t="str">
        <f>TEXT(tblUdgiftstyper[[#This Row],[UDGIFTSTYPE_NR]], "0000") &amp; " " &amp; tblUdgiftstyper[[#This Row],[UDGIFTSTYPE_BESK]]</f>
        <v>9604 MR - kasse og licens</v>
      </c>
      <c r="C749" t="s">
        <v>1605</v>
      </c>
    </row>
    <row r="750" spans="1:7" x14ac:dyDescent="0.3">
      <c r="A750" s="1" t="s">
        <v>1606</v>
      </c>
      <c r="B750" t="str">
        <f>TEXT(tblUdgiftstyper[[#This Row],[UDGIFTSTYPE_NR]], "0000") &amp; " " &amp; tblUdgiftstyper[[#This Row],[UDGIFTSTYPE_BESK]]</f>
        <v>9605 Bevil. overskyd. licens</v>
      </c>
      <c r="C750" t="s">
        <v>1607</v>
      </c>
    </row>
    <row r="751" spans="1:7" x14ac:dyDescent="0.3">
      <c r="A751" s="1" t="s">
        <v>1608</v>
      </c>
      <c r="B751" t="str">
        <f>TEXT(tblUdgiftstyper[[#This Row],[UDGIFTSTYPE_NR]], "0000") &amp; " " &amp; tblUdgiftstyper[[#This Row],[UDGIFTSTYPE_BESK]]</f>
        <v>9610 Andre modtagne forudbet.</v>
      </c>
      <c r="C751" t="s">
        <v>1609</v>
      </c>
    </row>
    <row r="752" spans="1:7" x14ac:dyDescent="0.3">
      <c r="A752" s="1" t="s">
        <v>1610</v>
      </c>
      <c r="B752" t="str">
        <f>TEXT(tblUdgiftstyper[[#This Row],[UDGIFTSTYPE_NR]], "0000") &amp; " " &amp; tblUdgiftstyper[[#This Row],[UDGIFTSTYPE_BESK]]</f>
        <v>9611 Periodisering sk. omk</v>
      </c>
      <c r="C752" t="s">
        <v>1611</v>
      </c>
    </row>
    <row r="753" spans="1:3" x14ac:dyDescent="0.3">
      <c r="A753" s="1" t="s">
        <v>1612</v>
      </c>
      <c r="B753" t="str">
        <f>TEXT(tblUdgiftstyper[[#This Row],[UDGIFTSTYPE_NR]], "0000") &amp; " " &amp; tblUdgiftstyper[[#This Row],[UDGIFTSTYPE_BESK]]</f>
        <v>9612 Hensættelse skld løn</v>
      </c>
      <c r="C753" t="s">
        <v>1613</v>
      </c>
    </row>
    <row r="754" spans="1:3" x14ac:dyDescent="0.3">
      <c r="A754" s="1" t="s">
        <v>1614</v>
      </c>
      <c r="B754" t="str">
        <f>TEXT(tblUdgiftstyper[[#This Row],[UDGIFTSTYPE_NR]], "0000") &amp; " " &amp; tblUdgiftstyper[[#This Row],[UDGIFTSTYPE_BESK]]</f>
        <v>9613 Hensættelse skld honorar</v>
      </c>
      <c r="C754" t="s">
        <v>1615</v>
      </c>
    </row>
    <row r="755" spans="1:3" x14ac:dyDescent="0.3">
      <c r="A755" s="1" t="s">
        <v>1616</v>
      </c>
      <c r="B755" t="str">
        <f>TEXT(tblUdgiftstyper[[#This Row],[UDGIFTSTYPE_NR]], "0000") &amp; " " &amp; tblUdgiftstyper[[#This Row],[UDGIFTSTYPE_BESK]]</f>
        <v>9614 Honorar udland</v>
      </c>
      <c r="C755" t="s">
        <v>1617</v>
      </c>
    </row>
    <row r="756" spans="1:3" x14ac:dyDescent="0.3">
      <c r="A756" s="1" t="s">
        <v>1618</v>
      </c>
      <c r="B756" t="str">
        <f>TEXT(tblUdgiftstyper[[#This Row],[UDGIFTSTYPE_NR]], "0000") &amp; " " &amp; tblUdgiftstyper[[#This Row],[UDGIFTSTYPE_BESK]]</f>
        <v>9615 Period. RUO billetindt.</v>
      </c>
      <c r="C756" t="s">
        <v>1619</v>
      </c>
    </row>
    <row r="757" spans="1:3" x14ac:dyDescent="0.3">
      <c r="A757" s="1" t="s">
        <v>1620</v>
      </c>
      <c r="B757" t="str">
        <f>TEXT(tblUdgiftstyper[[#This Row],[UDGIFTSTYPE_NR]], "0000") &amp; " " &amp; tblUdgiftstyper[[#This Row],[UDGIFTSTYPE_BESK]]</f>
        <v>9619 Uplacerbare indtægter</v>
      </c>
      <c r="C757" t="s">
        <v>1621</v>
      </c>
    </row>
    <row r="758" spans="1:3" x14ac:dyDescent="0.3">
      <c r="A758" s="1" t="s">
        <v>1622</v>
      </c>
      <c r="B758" t="str">
        <f>TEXT(tblUdgiftstyper[[#This Row],[UDGIFTSTYPE_NR]], "0000") &amp; " " &amp; tblUdgiftstyper[[#This Row],[UDGIFTSTYPE_BESK]]</f>
        <v>9620 Indt. efterf. perioder</v>
      </c>
      <c r="C758" t="s">
        <v>1623</v>
      </c>
    </row>
    <row r="759" spans="1:3" x14ac:dyDescent="0.3">
      <c r="A759" s="1" t="s">
        <v>1624</v>
      </c>
      <c r="B759" t="str">
        <f>TEXT(tblUdgiftstyper[[#This Row],[UDGIFTSTYPE_NR]], "0000") &amp; " " &amp; tblUdgiftstyper[[#This Row],[UDGIFTSTYPE_BESK]]</f>
        <v>9625 Indt. efterf. perioder AR</v>
      </c>
      <c r="C759" t="s">
        <v>1625</v>
      </c>
    </row>
    <row r="760" spans="1:3" x14ac:dyDescent="0.3">
      <c r="A760" s="1" t="s">
        <v>1626</v>
      </c>
      <c r="B760" t="str">
        <f>TEXT(tblUdgiftstyper[[#This Row],[UDGIFTSTYPE_NR]], "0000") &amp; " " &amp; tblUdgiftstyper[[#This Row],[UDGIFTSTYPE_BESK]]</f>
        <v>9630 Danmarks Indsamling 2012</v>
      </c>
      <c r="C760" t="s">
        <v>1627</v>
      </c>
    </row>
    <row r="761" spans="1:3" x14ac:dyDescent="0.3">
      <c r="A761" s="1" t="s">
        <v>1628</v>
      </c>
      <c r="B761" t="str">
        <f>TEXT(tblUdgiftstyper[[#This Row],[UDGIFTSTYPE_NR]], "0000") &amp; " " &amp; tblUdgiftstyper[[#This Row],[UDGIFTSTYPE_BESK]]</f>
        <v>9705 MR - rejse og kreditor VT</v>
      </c>
      <c r="C761" t="s">
        <v>1629</v>
      </c>
    </row>
    <row r="762" spans="1:3" x14ac:dyDescent="0.3">
      <c r="A762" s="1" t="s">
        <v>1630</v>
      </c>
      <c r="B762" t="str">
        <f>TEXT(tblUdgiftstyper[[#This Row],[UDGIFTSTYPE_NR]], "0000") &amp; " " &amp; tblUdgiftstyper[[#This Row],[UDGIFTSTYPE_BESK]]</f>
        <v>9710 MR - rejse og kreditor</v>
      </c>
      <c r="C762" t="s">
        <v>1631</v>
      </c>
    </row>
    <row r="763" spans="1:3" x14ac:dyDescent="0.3">
      <c r="A763" s="1" t="s">
        <v>1632</v>
      </c>
      <c r="B763" t="str">
        <f>TEXT(tblUdgiftstyper[[#This Row],[UDGIFTSTYPE_NR]], "0000") &amp; " " &amp; tblUdgiftstyper[[#This Row],[UDGIFTSTYPE_BESK]]</f>
        <v>9715 MR - rejse og kreditor KK</v>
      </c>
      <c r="C763" t="s">
        <v>1633</v>
      </c>
    </row>
    <row r="764" spans="1:3" x14ac:dyDescent="0.3">
      <c r="A764" s="1" t="s">
        <v>1634</v>
      </c>
      <c r="B764" t="str">
        <f>TEXT(tblUdgiftstyper[[#This Row],[UDGIFTSTYPE_NR]], "0000") &amp; " " &amp; tblUdgiftstyper[[#This Row],[UDGIFTSTYPE_BESK]]</f>
        <v>9720 MR - kasse og kreditor</v>
      </c>
      <c r="C764" t="s">
        <v>1635</v>
      </c>
    </row>
    <row r="765" spans="1:3" x14ac:dyDescent="0.3">
      <c r="A765" s="1" t="s">
        <v>1636</v>
      </c>
      <c r="B765" t="str">
        <f>TEXT(tblUdgiftstyper[[#This Row],[UDGIFTSTYPE_NR]], "0000") &amp; " " &amp; tblUdgiftstyper[[#This Row],[UDGIFTSTYPE_BESK]]</f>
        <v>9725 MR - kasse og rejse</v>
      </c>
      <c r="C765" t="s">
        <v>1637</v>
      </c>
    </row>
    <row r="766" spans="1:3" x14ac:dyDescent="0.3">
      <c r="A766" s="1" t="s">
        <v>1638</v>
      </c>
      <c r="B766" t="str">
        <f>TEXT(tblUdgiftstyper[[#This Row],[UDGIFTSTYPE_NR]], "0000") &amp; " " &amp; tblUdgiftstyper[[#This Row],[UDGIFTSTYPE_BESK]]</f>
        <v>9730 MR - indgåede checks</v>
      </c>
      <c r="C766" t="s">
        <v>1639</v>
      </c>
    </row>
    <row r="767" spans="1:3" x14ac:dyDescent="0.3">
      <c r="A767" s="1" t="s">
        <v>1640</v>
      </c>
      <c r="B767" t="str">
        <f>TEXT(tblUdgiftstyper[[#This Row],[UDGIFTSTYPE_NR]], "0000") &amp; " " &amp; tblUdgiftstyper[[#This Row],[UDGIFTSTYPE_BESK]]</f>
        <v>9735 MR - kasse og kassebilag</v>
      </c>
      <c r="C767" t="s">
        <v>1641</v>
      </c>
    </row>
    <row r="768" spans="1:3" x14ac:dyDescent="0.3">
      <c r="A768" s="1" t="s">
        <v>1642</v>
      </c>
      <c r="B768" t="str">
        <f>TEXT(tblUdgiftstyper[[#This Row],[UDGIFTSTYPE_NR]], "0000") &amp; " " &amp; tblUdgiftstyper[[#This Row],[UDGIFTSTYPE_BESK]]</f>
        <v>9740 MR - kasse</v>
      </c>
      <c r="C768" t="s">
        <v>1643</v>
      </c>
    </row>
    <row r="769" spans="1:3" x14ac:dyDescent="0.3">
      <c r="A769" s="1" t="s">
        <v>1644</v>
      </c>
      <c r="B769" t="str">
        <f>TEXT(tblUdgiftstyper[[#This Row],[UDGIFTSTYPE_NR]], "0000") &amp; " " &amp; tblUdgiftstyper[[#This Row],[UDGIFTSTYPE_BESK]]</f>
        <v>9745 MR - kasse og debitor</v>
      </c>
      <c r="C769" t="s">
        <v>1645</v>
      </c>
    </row>
    <row r="770" spans="1:3" x14ac:dyDescent="0.3">
      <c r="A770" s="1" t="s">
        <v>1646</v>
      </c>
      <c r="B770" t="str">
        <f>TEXT(tblUdgiftstyper[[#This Row],[UDGIFTSTYPE_NR]], "0000") &amp; " " &amp; tblUdgiftstyper[[#This Row],[UDGIFTSTYPE_BESK]]</f>
        <v>9750 MR Navibanking DR-M</v>
      </c>
      <c r="C770" t="s">
        <v>1647</v>
      </c>
    </row>
    <row r="771" spans="1:3" x14ac:dyDescent="0.3">
      <c r="A771" s="1" t="s">
        <v>1648</v>
      </c>
      <c r="B771" t="str">
        <f>TEXT(tblUdgiftstyper[[#This Row],[UDGIFTSTYPE_NR]], "0000") &amp; " " &amp; tblUdgiftstyper[[#This Row],[UDGIFTSTYPE_BESK]]</f>
        <v>9755 Indbet. debitorer DR-M</v>
      </c>
      <c r="C771" t="s">
        <v>1649</v>
      </c>
    </row>
    <row r="772" spans="1:3" x14ac:dyDescent="0.3">
      <c r="A772" s="1" t="s">
        <v>1650</v>
      </c>
      <c r="B772" t="str">
        <f>TEXT(tblUdgiftstyper[[#This Row],[UDGIFTSTYPE_NR]], "0000") &amp; " " &amp; tblUdgiftstyper[[#This Row],[UDGIFTSTYPE_BESK]]</f>
        <v>9760 MR - kassen og indkøb</v>
      </c>
      <c r="C772" t="s">
        <v>1651</v>
      </c>
    </row>
    <row r="773" spans="1:3" x14ac:dyDescent="0.3">
      <c r="A773" s="1" t="s">
        <v>1652</v>
      </c>
      <c r="B773" t="str">
        <f>TEXT(tblUdgiftstyper[[#This Row],[UDGIFTSTYPE_NR]], "0000") &amp; " " &amp; tblUdgiftstyper[[#This Row],[UDGIFTSTYPE_BESK]]</f>
        <v>9761 MR - kassen</v>
      </c>
      <c r="C773" t="s">
        <v>1653</v>
      </c>
    </row>
    <row r="774" spans="1:3" x14ac:dyDescent="0.3">
      <c r="A774" s="1" t="s">
        <v>1654</v>
      </c>
      <c r="B774" t="str">
        <f>TEXT(tblUdgiftstyper[[#This Row],[UDGIFTSTYPE_NR]], "0000") &amp; " " &amp; tblUdgiftstyper[[#This Row],[UDGIFTSTYPE_BESK]]</f>
        <v>9770 MR - Honorar via kreditor</v>
      </c>
      <c r="C774" t="s">
        <v>1655</v>
      </c>
    </row>
    <row r="775" spans="1:3" x14ac:dyDescent="0.3">
      <c r="A775" s="1" t="s">
        <v>1656</v>
      </c>
      <c r="B775" t="str">
        <f>TEXT(tblUdgiftstyper[[#This Row],[UDGIFTSTYPE_NR]], "0000") &amp; " " &amp; tblUdgiftstyper[[#This Row],[UDGIFTSTYPE_BESK]]</f>
        <v>9801 MR - løn</v>
      </c>
      <c r="C775" t="s">
        <v>1657</v>
      </c>
    </row>
    <row r="776" spans="1:3" x14ac:dyDescent="0.3">
      <c r="A776" s="1" t="s">
        <v>1658</v>
      </c>
      <c r="B776" t="str">
        <f>TEXT(tblUdgiftstyper[[#This Row],[UDGIFTSTYPE_NR]], "0000") &amp; " " &amp; tblUdgiftstyper[[#This Row],[UDGIFTSTYPE_BESK]]</f>
        <v>9802 MR - rejse</v>
      </c>
      <c r="C776" t="s">
        <v>1659</v>
      </c>
    </row>
    <row r="777" spans="1:3" x14ac:dyDescent="0.3">
      <c r="A777" s="1" t="s">
        <v>1660</v>
      </c>
      <c r="B777" t="str">
        <f>TEXT(tblUdgiftstyper[[#This Row],[UDGIFTSTYPE_NR]], "0000") &amp; " " &amp; tblUdgiftstyper[[#This Row],[UDGIFTSTYPE_BESK]]</f>
        <v>9803 MR - honorar</v>
      </c>
      <c r="C777" t="s">
        <v>1661</v>
      </c>
    </row>
    <row r="778" spans="1:3" x14ac:dyDescent="0.3">
      <c r="A778" s="1" t="s">
        <v>1662</v>
      </c>
      <c r="B778" t="str">
        <f>TEXT(tblUdgiftstyper[[#This Row],[UDGIFTSTYPE_NR]], "0000") &amp; " " &amp; tblUdgiftstyper[[#This Row],[UDGIFTSTYPE_BESK]]</f>
        <v>9804 MR - intern afregning</v>
      </c>
      <c r="C778" t="s">
        <v>1663</v>
      </c>
    </row>
    <row r="779" spans="1:3" x14ac:dyDescent="0.3">
      <c r="A779" s="1" t="s">
        <v>1664</v>
      </c>
      <c r="B779" t="str">
        <f>TEXT(tblUdgiftstyper[[#This Row],[UDGIFTSTYPE_NR]], "0000") &amp; " " &amp; tblUdgiftstyper[[#This Row],[UDGIFTSTYPE_BESK]]</f>
        <v>9805 MR - øvrige systemer</v>
      </c>
      <c r="C779" t="s">
        <v>1665</v>
      </c>
    </row>
    <row r="780" spans="1:3" x14ac:dyDescent="0.3">
      <c r="A780" s="1" t="s">
        <v>1666</v>
      </c>
      <c r="B780" t="str">
        <f>TEXT(tblUdgiftstyper[[#This Row],[UDGIFTSTYPE_NR]], "0000") &amp; " " &amp; tblUdgiftstyper[[#This Row],[UDGIFTSTYPE_BESK]]</f>
        <v>9806 MR clearing autofakturaer</v>
      </c>
      <c r="C780" t="s">
        <v>1667</v>
      </c>
    </row>
    <row r="781" spans="1:3" x14ac:dyDescent="0.3">
      <c r="A781" s="1" t="s">
        <v>1668</v>
      </c>
      <c r="B781" t="str">
        <f>TEXT(tblUdgiftstyper[[#This Row],[UDGIFTSTYPE_NR]], "0000") &amp; " " &amp; tblUdgiftstyper[[#This Row],[UDGIFTSTYPE_BESK]]</f>
        <v>9807 MR PA-GL salgsfakturaer</v>
      </c>
      <c r="C781" t="s">
        <v>1669</v>
      </c>
    </row>
    <row r="782" spans="1:3" x14ac:dyDescent="0.3">
      <c r="A782" s="1" t="s">
        <v>1670</v>
      </c>
      <c r="B782" t="str">
        <f>TEXT(tblUdgiftstyper[[#This Row],[UDGIFTSTYPE_NR]], "0000") &amp; " " &amp; tblUdgiftstyper[[#This Row],[UDGIFTSTYPE_BESK]]</f>
        <v>9808 MR PA-GL vedr. Gramex</v>
      </c>
      <c r="C782" t="s">
        <v>1671</v>
      </c>
    </row>
    <row r="783" spans="1:3" x14ac:dyDescent="0.3">
      <c r="A783" s="1" t="s">
        <v>1672</v>
      </c>
      <c r="B783" t="str">
        <f>TEXT(tblUdgiftstyper[[#This Row],[UDGIFTSTYPE_NR]], "0000") &amp; " " &amp; tblUdgiftstyper[[#This Row],[UDGIFTSTYPE_BESK]]</f>
        <v>9809 MR PA-GL vedr. Telekon</v>
      </c>
      <c r="C783" t="s">
        <v>1673</v>
      </c>
    </row>
    <row r="784" spans="1:3" x14ac:dyDescent="0.3">
      <c r="A784" s="1" t="s">
        <v>1674</v>
      </c>
      <c r="B784" t="str">
        <f>TEXT(tblUdgiftstyper[[#This Row],[UDGIFTSTYPE_NR]], "0000") &amp; " " &amp; tblUdgiftstyper[[#This Row],[UDGIFTSTYPE_BESK]]</f>
        <v>9810 MR PA-GL vedr. Q8</v>
      </c>
      <c r="C784" t="s">
        <v>1675</v>
      </c>
    </row>
    <row r="785" spans="1:3" x14ac:dyDescent="0.3">
      <c r="A785" s="1" t="s">
        <v>1676</v>
      </c>
      <c r="B785" t="str">
        <f>TEXT(tblUdgiftstyper[[#This Row],[UDGIFTSTYPE_NR]], "0000") &amp; " " &amp; tblUdgiftstyper[[#This Row],[UDGIFTSTYPE_BESK]]</f>
        <v>9811 MR PA-GL vedr. Statoil</v>
      </c>
      <c r="C785" t="s">
        <v>1677</v>
      </c>
    </row>
    <row r="786" spans="1:3" x14ac:dyDescent="0.3">
      <c r="A786" s="1" t="s">
        <v>1678</v>
      </c>
      <c r="B786" t="str">
        <f>TEXT(tblUdgiftstyper[[#This Row],[UDGIFTSTYPE_NR]], "0000") &amp; " " &amp; tblUdgiftstyper[[#This Row],[UDGIFTSTYPE_BESK]]</f>
        <v>9812 MR PA-GL vedr. Shell</v>
      </c>
      <c r="C786" t="s">
        <v>1679</v>
      </c>
    </row>
    <row r="787" spans="1:3" x14ac:dyDescent="0.3">
      <c r="A787" s="1" t="s">
        <v>1680</v>
      </c>
      <c r="B787" t="str">
        <f>TEXT(tblUdgiftstyper[[#This Row],[UDGIFTSTYPE_NR]], "0000") &amp; " " &amp; tblUdgiftstyper[[#This Row],[UDGIFTSTYPE_BESK]]</f>
        <v>9813 MR PA-GL vedr. SogB</v>
      </c>
      <c r="C787" t="s">
        <v>1681</v>
      </c>
    </row>
    <row r="788" spans="1:3" x14ac:dyDescent="0.3">
      <c r="A788" s="1" t="s">
        <v>1682</v>
      </c>
      <c r="B788" t="str">
        <f>TEXT(tblUdgiftstyper[[#This Row],[UDGIFTSTYPE_NR]], "0000") &amp; " " &amp; tblUdgiftstyper[[#This Row],[UDGIFTSTYPE_BESK]]</f>
        <v>9814 MR PA-GL vedr. Blomster</v>
      </c>
      <c r="C788" t="s">
        <v>1683</v>
      </c>
    </row>
    <row r="789" spans="1:3" x14ac:dyDescent="0.3">
      <c r="A789" s="1" t="s">
        <v>1684</v>
      </c>
      <c r="B789" t="str">
        <f>TEXT(tblUdgiftstyper[[#This Row],[UDGIFTSTYPE_NR]], "0000") &amp; " " &amp; tblUdgiftstyper[[#This Row],[UDGIFTSTYPE_BESK]]</f>
        <v>9815 MR Fakturius</v>
      </c>
      <c r="C789" t="s">
        <v>1685</v>
      </c>
    </row>
    <row r="790" spans="1:3" x14ac:dyDescent="0.3">
      <c r="A790" s="1" t="s">
        <v>1686</v>
      </c>
      <c r="B790" t="str">
        <f>TEXT(tblUdgiftstyper[[#This Row],[UDGIFTSTYPE_NR]], "0000") &amp; " " &amp; tblUdgiftstyper[[#This Row],[UDGIFTSTYPE_BESK]]</f>
        <v>9816 MR PA-GL vedr. programh.</v>
      </c>
      <c r="C790" t="s">
        <v>1687</v>
      </c>
    </row>
    <row r="791" spans="1:3" x14ac:dyDescent="0.3">
      <c r="A791" s="1" t="s">
        <v>1688</v>
      </c>
      <c r="B791" t="str">
        <f>TEXT(tblUdgiftstyper[[#This Row],[UDGIFTSTYPE_NR]], "0000") &amp; " " &amp; tblUdgiftstyper[[#This Row],[UDGIFTSTYPE_BESK]]</f>
        <v>9817 MR Ompostering</v>
      </c>
      <c r="C791" t="s">
        <v>1689</v>
      </c>
    </row>
    <row r="792" spans="1:3" x14ac:dyDescent="0.3">
      <c r="A792" s="1" t="s">
        <v>1690</v>
      </c>
      <c r="B792" t="str">
        <f>TEXT(tblUdgiftstyper[[#This Row],[UDGIFTSTYPE_NR]], "0000") &amp; " " &amp; tblUdgiftstyper[[#This Row],[UDGIFTSTYPE_BESK]]</f>
        <v>9818 MR Xytech udlån</v>
      </c>
      <c r="C792" t="s">
        <v>1691</v>
      </c>
    </row>
    <row r="793" spans="1:3" x14ac:dyDescent="0.3">
      <c r="A793" s="1" t="s">
        <v>1692</v>
      </c>
      <c r="B793" t="str">
        <f>TEXT(tblUdgiftstyper[[#This Row],[UDGIFTSTYPE_NR]], "0000") &amp; " " &amp; tblUdgiftstyper[[#This Row],[UDGIFTSTYPE_BESK]]</f>
        <v>9819 MR hensættelser (EHEN)</v>
      </c>
      <c r="C793" t="s">
        <v>1693</v>
      </c>
    </row>
    <row r="794" spans="1:3" x14ac:dyDescent="0.3">
      <c r="A794" s="1" t="s">
        <v>1694</v>
      </c>
      <c r="B794" t="str">
        <f>TEXT(tblUdgiftstyper[[#This Row],[UDGIFTSTYPE_NR]], "0000") &amp; " " &amp; tblUdgiftstyper[[#This Row],[UDGIFTSTYPE_BESK]]</f>
        <v>9820 MR What's On</v>
      </c>
      <c r="C794" t="s">
        <v>1695</v>
      </c>
    </row>
    <row r="795" spans="1:3" x14ac:dyDescent="0.3">
      <c r="A795" s="1" t="s">
        <v>1696</v>
      </c>
      <c r="B795" t="str">
        <f>TEXT(tblUdgiftstyper[[#This Row],[UDGIFTSTYPE_NR]], "0000") &amp; " " &amp; tblUdgiftstyper[[#This Row],[UDGIFTSTYPE_BESK]]</f>
        <v>9821 MR Lager</v>
      </c>
      <c r="C795" t="s">
        <v>1697</v>
      </c>
    </row>
    <row r="796" spans="1:3" x14ac:dyDescent="0.3">
      <c r="A796" s="1" t="s">
        <v>1698</v>
      </c>
      <c r="B796" t="str">
        <f>TEXT(tblUdgiftstyper[[#This Row],[UDGIFTSTYPE_NR]], "0000") &amp; " " &amp; tblUdgiftstyper[[#This Row],[UDGIFTSTYPE_BESK]]</f>
        <v>9822 MR lagerprisvarianser</v>
      </c>
      <c r="C796" t="s">
        <v>1699</v>
      </c>
    </row>
    <row r="797" spans="1:3" x14ac:dyDescent="0.3">
      <c r="A797" s="1" t="s">
        <v>1700</v>
      </c>
      <c r="B797" t="str">
        <f>TEXT(tblUdgiftstyper[[#This Row],[UDGIFTSTYPE_NR]], "0000") &amp; " " &amp; tblUdgiftstyper[[#This Row],[UDGIFTSTYPE_BESK]]</f>
        <v>9823 MR lager-kreditorperiodis</v>
      </c>
      <c r="C797" t="s">
        <v>1701</v>
      </c>
    </row>
    <row r="798" spans="1:3" x14ac:dyDescent="0.3">
      <c r="A798" s="1" t="s">
        <v>1702</v>
      </c>
      <c r="B798" t="str">
        <f>TEXT(tblUdgiftstyper[[#This Row],[UDGIFTSTYPE_NR]], "0000") &amp; " " &amp; tblUdgiftstyper[[#This Row],[UDGIFTSTYPE_BESK]]</f>
        <v>9824 MR lager disponeringer</v>
      </c>
      <c r="C798" t="s">
        <v>1703</v>
      </c>
    </row>
    <row r="799" spans="1:3" x14ac:dyDescent="0.3">
      <c r="A799" s="1" t="s">
        <v>1704</v>
      </c>
      <c r="B799" t="str">
        <f>TEXT(tblUdgiftstyper[[#This Row],[UDGIFTSTYPE_NR]], "0000") &amp; " " &amp; tblUdgiftstyper[[#This Row],[UDGIFTSTYPE_BESK]]</f>
        <v>9825 MR lager salg</v>
      </c>
      <c r="C799" t="s">
        <v>1705</v>
      </c>
    </row>
    <row r="800" spans="1:3" x14ac:dyDescent="0.3">
      <c r="A800" s="1" t="s">
        <v>1706</v>
      </c>
      <c r="B800" t="str">
        <f>TEXT(tblUdgiftstyper[[#This Row],[UDGIFTSTYPE_NR]], "0000") &amp; " " &amp; tblUdgiftstyper[[#This Row],[UDGIFTSTYPE_BESK]]</f>
        <v>9826 MR lager vareforbrug</v>
      </c>
      <c r="C800" t="s">
        <v>1707</v>
      </c>
    </row>
    <row r="801" spans="1:3" x14ac:dyDescent="0.3">
      <c r="A801" s="1" t="s">
        <v>1708</v>
      </c>
      <c r="B801" t="str">
        <f>TEXT(tblUdgiftstyper[[#This Row],[UDGIFTSTYPE_NR]], "0000") &amp; " " &amp; tblUdgiftstyper[[#This Row],[UDGIFTSTYPE_BESK]]</f>
        <v>9827 MR lager COGS</v>
      </c>
      <c r="C801" t="s">
        <v>1709</v>
      </c>
    </row>
    <row r="802" spans="1:3" x14ac:dyDescent="0.3">
      <c r="A802" s="1" t="s">
        <v>1710</v>
      </c>
      <c r="B802" t="str">
        <f>TEXT(tblUdgiftstyper[[#This Row],[UDGIFTSTYPE_NR]], "0000") &amp; " " &amp; tblUdgiftstyper[[#This Row],[UDGIFTSTYPE_BESK]]</f>
        <v>9828 MR Expense AP Accrual Acc</v>
      </c>
      <c r="C802" t="s">
        <v>1711</v>
      </c>
    </row>
    <row r="803" spans="1:3" x14ac:dyDescent="0.3">
      <c r="A803" s="1" t="s">
        <v>1712</v>
      </c>
      <c r="B803" t="str">
        <f>TEXT(tblUdgiftstyper[[#This Row],[UDGIFTSTYPE_NR]], "0000") &amp; " " &amp; tblUdgiftstyper[[#This Row],[UDGIFTSTYPE_BESK]]</f>
        <v>9829 MR Receiving inventory</v>
      </c>
      <c r="C803" t="s">
        <v>1713</v>
      </c>
    </row>
    <row r="804" spans="1:3" x14ac:dyDescent="0.3">
      <c r="A804" s="1" t="s">
        <v>1714</v>
      </c>
      <c r="B804" t="str">
        <f>TEXT(tblUdgiftstyper[[#This Row],[UDGIFTSTYPE_NR]], "0000") &amp; " " &amp; tblUdgiftstyper[[#This Row],[UDGIFTSTYPE_BESK]]</f>
        <v>9830 MR PO Clearing</v>
      </c>
      <c r="C804" t="s">
        <v>1715</v>
      </c>
    </row>
    <row r="805" spans="1:3" x14ac:dyDescent="0.3">
      <c r="A805" s="1" t="s">
        <v>1716</v>
      </c>
      <c r="B805" t="str">
        <f>TEXT(tblUdgiftstyper[[#This Row],[UDGIFTSTYPE_NR]], "0000") &amp; " " &amp; tblUdgiftstyper[[#This Row],[UDGIFTSTYPE_BESK]]</f>
        <v>9831 MR AR ej faktureret</v>
      </c>
      <c r="C805" t="s">
        <v>1717</v>
      </c>
    </row>
    <row r="806" spans="1:3" x14ac:dyDescent="0.3">
      <c r="A806" s="1" t="s">
        <v>1718</v>
      </c>
      <c r="B806" t="str">
        <f>TEXT(tblUdgiftstyper[[#This Row],[UDGIFTSTYPE_NR]], "0000") &amp; " " &amp; tblUdgiftstyper[[#This Row],[UDGIFTSTYPE_BESK]]</f>
        <v>9832 MR AR ej optjent</v>
      </c>
      <c r="C806" t="s">
        <v>1719</v>
      </c>
    </row>
    <row r="807" spans="1:3" x14ac:dyDescent="0.3">
      <c r="A807" s="1" t="s">
        <v>1720</v>
      </c>
      <c r="B807" t="str">
        <f>TEXT(tblUdgiftstyper[[#This Row],[UDGIFTSTYPE_NR]], "0000") &amp; " " &amp; tblUdgiftstyper[[#This Row],[UDGIFTSTYPE_BESK]]</f>
        <v>9833 MR AR aktiviteter</v>
      </c>
      <c r="C807" t="s">
        <v>1721</v>
      </c>
    </row>
    <row r="808" spans="1:3" x14ac:dyDescent="0.3">
      <c r="A808" s="1" t="s">
        <v>1722</v>
      </c>
      <c r="B808" t="str">
        <f>TEXT(tblUdgiftstyper[[#This Row],[UDGIFTSTYPE_NR]], "0000") &amp; " " &amp; tblUdgiftstyper[[#This Row],[UDGIFTSTYPE_BESK]]</f>
        <v>9834 MR FA</v>
      </c>
      <c r="C808" t="s">
        <v>1723</v>
      </c>
    </row>
    <row r="809" spans="1:3" x14ac:dyDescent="0.3">
      <c r="A809" s="1" t="s">
        <v>1724</v>
      </c>
      <c r="B809" t="str">
        <f>TEXT(tblUdgiftstyper[[#This Row],[UDGIFTSTYPE_NR]], "0000") &amp; " " &amp; tblUdgiftstyper[[#This Row],[UDGIFTSTYPE_BESK]]</f>
        <v>9835 MR Fakturaompostering</v>
      </c>
      <c r="C809" t="s">
        <v>1725</v>
      </c>
    </row>
    <row r="810" spans="1:3" x14ac:dyDescent="0.3">
      <c r="A810" s="1" t="s">
        <v>1726</v>
      </c>
      <c r="B810" t="str">
        <f>TEXT(tblUdgiftstyper[[#This Row],[UDGIFTSTYPE_NR]], "0000") &amp; " " &amp; tblUdgiftstyper[[#This Row],[UDGIFTSTYPE_BESK]]</f>
        <v>9837 MR AR Valutakryds</v>
      </c>
      <c r="C810" t="s">
        <v>1727</v>
      </c>
    </row>
    <row r="811" spans="1:3" x14ac:dyDescent="0.3">
      <c r="A811" s="1" t="s">
        <v>1728</v>
      </c>
      <c r="B811" t="str">
        <f>TEXT(tblUdgiftstyper[[#This Row],[UDGIFTSTYPE_NR]], "0000") &amp; " " &amp; tblUdgiftstyper[[#This Row],[UDGIFTSTYPE_BESK]]</f>
        <v>9841 Ej fradragsbe. moms 100%</v>
      </c>
      <c r="C811" t="s">
        <v>1729</v>
      </c>
    </row>
    <row r="812" spans="1:3" x14ac:dyDescent="0.3">
      <c r="A812" s="1" t="s">
        <v>1730</v>
      </c>
      <c r="B812" t="str">
        <f>TEXT(tblUdgiftstyper[[#This Row],[UDGIFTSTYPE_NR]], "0000") &amp; " " &amp; tblUdgiftstyper[[#This Row],[UDGIFTSTYPE_BESK]]</f>
        <v>9842 Ej fradragsbe. moms 50%</v>
      </c>
      <c r="C812" t="s">
        <v>1731</v>
      </c>
    </row>
    <row r="813" spans="1:3" x14ac:dyDescent="0.3">
      <c r="A813" s="1" t="s">
        <v>1732</v>
      </c>
      <c r="B813" t="str">
        <f>TEXT(tblUdgiftstyper[[#This Row],[UDGIFTSTYPE_NR]], "0000") &amp; " " &amp; tblUdgiftstyper[[#This Row],[UDGIFTSTYPE_BESK]]</f>
        <v>9843 Ej fradragsbe. moms 25%</v>
      </c>
      <c r="C813" t="s">
        <v>1733</v>
      </c>
    </row>
    <row r="814" spans="1:3" x14ac:dyDescent="0.3">
      <c r="A814" s="1" t="s">
        <v>1734</v>
      </c>
      <c r="B814" t="str">
        <f>TEXT(tblUdgiftstyper[[#This Row],[UDGIFTSTYPE_NR]], "0000") &amp; " " &amp; tblUdgiftstyper[[#This Row],[UDGIFTSTYPE_BESK]]</f>
        <v>9844 Opsætning 0%</v>
      </c>
      <c r="C814" t="s">
        <v>1735</v>
      </c>
    </row>
    <row r="815" spans="1:3" x14ac:dyDescent="0.3">
      <c r="A815" s="1" t="s">
        <v>1736</v>
      </c>
      <c r="B815" t="str">
        <f>TEXT(tblUdgiftstyper[[#This Row],[UDGIFTSTYPE_NR]], "0000") &amp; " " &amp; tblUdgiftstyper[[#This Row],[UDGIFTSTYPE_BESK]]</f>
        <v>9845 EU-køb-kredit (offset)</v>
      </c>
      <c r="C815" t="s">
        <v>1737</v>
      </c>
    </row>
    <row r="816" spans="1:3" x14ac:dyDescent="0.3">
      <c r="A816" s="1" t="s">
        <v>1738</v>
      </c>
      <c r="B816" t="str">
        <f>TEXT(tblUdgiftstyper[[#This Row],[UDGIFTSTYPE_NR]], "0000") &amp; " " &amp; tblUdgiftstyper[[#This Row],[UDGIFTSTYPE_BESK]]</f>
        <v>9846 EU-køb-debet</v>
      </c>
      <c r="C816" t="s">
        <v>1739</v>
      </c>
    </row>
    <row r="817" spans="1:3" x14ac:dyDescent="0.3">
      <c r="A817" s="1" t="s">
        <v>1740</v>
      </c>
      <c r="B817" t="str">
        <f>TEXT(tblUdgiftstyper[[#This Row],[UDGIFTSTYPE_NR]], "0000") &amp; " " &amp; tblUdgiftstyper[[#This Row],[UDGIFTSTYPE_BESK]]</f>
        <v>9847 Ej fradragsbe. moms 0%</v>
      </c>
      <c r="C817" t="s">
        <v>1741</v>
      </c>
    </row>
    <row r="818" spans="1:3" x14ac:dyDescent="0.3">
      <c r="A818" s="1" t="s">
        <v>1742</v>
      </c>
      <c r="B818" t="str">
        <f>TEXT(tblUdgiftstyper[[#This Row],[UDGIFTSTYPE_NR]], "0000") &amp; " " &amp; tblUdgiftstyper[[#This Row],[UDGIFTSTYPE_BESK]]</f>
        <v>9848 Ej fradragsbe. moms fejl</v>
      </c>
      <c r="C818" t="s">
        <v>1743</v>
      </c>
    </row>
    <row r="819" spans="1:3" x14ac:dyDescent="0.3">
      <c r="A819" s="1" t="s">
        <v>1744</v>
      </c>
      <c r="B819" t="str">
        <f>TEXT(tblUdgiftstyper[[#This Row],[UDGIFTSTYPE_NR]], "0000") &amp; " " &amp; tblUdgiftstyper[[#This Row],[UDGIFTSTYPE_BESK]]</f>
        <v>9849 Rec til 9508</v>
      </c>
      <c r="C819" t="s">
        <v>1745</v>
      </c>
    </row>
    <row r="820" spans="1:3" x14ac:dyDescent="0.3">
      <c r="A820" s="1" t="s">
        <v>1746</v>
      </c>
      <c r="B820" t="str">
        <f>TEXT(tblUdgiftstyper[[#This Row],[UDGIFTSTYPE_NR]], "0000") &amp; " " &amp; tblUdgiftstyper[[#This Row],[UDGIFTSTYPE_BESK]]</f>
        <v>9850 Rec til 9509</v>
      </c>
      <c r="C820" t="s">
        <v>1747</v>
      </c>
    </row>
    <row r="821" spans="1:3" x14ac:dyDescent="0.3">
      <c r="A821" s="1" t="s">
        <v>1748</v>
      </c>
      <c r="B821" t="str">
        <f>TEXT(tblUdgiftstyper[[#This Row],[UDGIFTSTYPE_NR]], "0000") &amp; " " &amp; tblUdgiftstyper[[#This Row],[UDGIFTSTYPE_BESK]]</f>
        <v>9851 Rec til 9538</v>
      </c>
      <c r="C821" t="s">
        <v>1749</v>
      </c>
    </row>
    <row r="822" spans="1:3" x14ac:dyDescent="0.3">
      <c r="A822" s="1" t="s">
        <v>1750</v>
      </c>
      <c r="B822" t="str">
        <f>TEXT(tblUdgiftstyper[[#This Row],[UDGIFTSTYPE_NR]], "0000") &amp; " " &amp; tblUdgiftstyper[[#This Row],[UDGIFTSTYPE_BESK]]</f>
        <v>9852 Rec til 9539</v>
      </c>
      <c r="C822" t="s">
        <v>1751</v>
      </c>
    </row>
    <row r="823" spans="1:3" x14ac:dyDescent="0.3">
      <c r="A823" s="1" t="s">
        <v>1752</v>
      </c>
      <c r="B823" t="str">
        <f>TEXT(tblUdgiftstyper[[#This Row],[UDGIFTSTYPE_NR]], "0000") &amp; " " &amp; tblUdgiftstyper[[#This Row],[UDGIFTSTYPE_BESK]]</f>
        <v>9853 Rec til 9536</v>
      </c>
      <c r="C823" t="s">
        <v>1753</v>
      </c>
    </row>
    <row r="824" spans="1:3" x14ac:dyDescent="0.3">
      <c r="A824" s="1" t="s">
        <v>1754</v>
      </c>
      <c r="B824" t="str">
        <f>TEXT(tblUdgiftstyper[[#This Row],[UDGIFTSTYPE_NR]], "0000") &amp; " " &amp; tblUdgiftstyper[[#This Row],[UDGIFTSTYPE_BESK]]</f>
        <v>9854 Rec til 9537</v>
      </c>
      <c r="C824" t="s">
        <v>1755</v>
      </c>
    </row>
    <row r="825" spans="1:3" x14ac:dyDescent="0.3">
      <c r="A825" s="1" t="s">
        <v>1756</v>
      </c>
      <c r="B825" t="str">
        <f>TEXT(tblUdgiftstyper[[#This Row],[UDGIFTSTYPE_NR]], "0000") &amp; " " &amp; tblUdgiftstyper[[#This Row],[UDGIFTSTYPE_BESK]]</f>
        <v>9996 Konvertering AR</v>
      </c>
      <c r="C825" t="s">
        <v>1757</v>
      </c>
    </row>
    <row r="826" spans="1:3" x14ac:dyDescent="0.3">
      <c r="A826" s="1" t="s">
        <v>1758</v>
      </c>
      <c r="B826" t="str">
        <f>TEXT(tblUdgiftstyper[[#This Row],[UDGIFTSTYPE_NR]], "0000") &amp; " " &amp; tblUdgiftstyper[[#This Row],[UDGIFTSTYPE_BESK]]</f>
        <v>9997 Konvertering AP</v>
      </c>
      <c r="C826" t="s">
        <v>1759</v>
      </c>
    </row>
    <row r="827" spans="1:3" x14ac:dyDescent="0.3">
      <c r="A827" s="1" t="s">
        <v>1760</v>
      </c>
      <c r="B827" t="str">
        <f>TEXT(tblUdgiftstyper[[#This Row],[UDGIFTSTYPE_NR]], "0000") &amp; " " &amp; tblUdgiftstyper[[#This Row],[UDGIFTSTYPE_BESK]]</f>
        <v>9998 Konvertering FA</v>
      </c>
      <c r="C827" t="s">
        <v>1761</v>
      </c>
    </row>
    <row r="828" spans="1:3" x14ac:dyDescent="0.3">
      <c r="A828" s="1" t="s">
        <v>1762</v>
      </c>
      <c r="B828" t="str">
        <f>TEXT(tblUdgiftstyper[[#This Row],[UDGIFTSTYPE_NR]], "0000") &amp; " " &amp; tblUdgiftstyper[[#This Row],[UDGIFTSTYPE_BESK]]</f>
        <v>9999 Fejlkonto</v>
      </c>
      <c r="C828" t="s">
        <v>1763</v>
      </c>
    </row>
  </sheetData>
  <pageMargins left="0.7" right="0.7" top="0.75" bottom="0.75" header="0.3" footer="0.3"/>
  <tableParts count="10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4</vt:i4>
      </vt:variant>
      <vt:variant>
        <vt:lpstr>Navngivne områder</vt:lpstr>
      </vt:variant>
      <vt:variant>
        <vt:i4>7</vt:i4>
      </vt:variant>
    </vt:vector>
  </HeadingPairs>
  <TitlesOfParts>
    <vt:vector size="11" baseType="lpstr">
      <vt:lpstr>Forside</vt:lpstr>
      <vt:lpstr>Produktion</vt:lpstr>
      <vt:lpstr>Vejledning</vt:lpstr>
      <vt:lpstr>Stamdata</vt:lpstr>
      <vt:lpstr>rEksternIntern</vt:lpstr>
      <vt:lpstr>rEnheder</vt:lpstr>
      <vt:lpstr>rJobkategorier</vt:lpstr>
      <vt:lpstr>rKanaler</vt:lpstr>
      <vt:lpstr>rKategorier</vt:lpstr>
      <vt:lpstr>rOrganisationer</vt:lpstr>
      <vt:lpstr>rUdgiftstyper</vt:lpstr>
    </vt:vector>
  </TitlesOfParts>
  <Company>DR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sgan</dc:creator>
  <cp:lastModifiedBy>Tim Skovby Granberg     DR Kommunikation og Presse</cp:lastModifiedBy>
  <cp:lastPrinted>2015-08-21T08:15:24Z</cp:lastPrinted>
  <dcterms:created xsi:type="dcterms:W3CDTF">2014-12-18T10:31:11Z</dcterms:created>
  <dcterms:modified xsi:type="dcterms:W3CDTF">2021-06-07T13:29:50Z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